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checkCompatibility="1"/>
  <bookViews>
    <workbookView xWindow="0" yWindow="1410" windowWidth="15360" windowHeight="9060"/>
  </bookViews>
  <sheets>
    <sheet name="Gesamttabelle" sheetId="8" r:id="rId1"/>
    <sheet name="A - E " sheetId="10" r:id="rId2"/>
    <sheet name="B - D" sheetId="5" r:id="rId3"/>
    <sheet name="A - D " sheetId="3" r:id="rId4"/>
    <sheet name="C - E" sheetId="11" r:id="rId5"/>
    <sheet name="D - E " sheetId="12" r:id="rId6"/>
    <sheet name="B - C " sheetId="1" r:id="rId7"/>
    <sheet name="A - C " sheetId="4" r:id="rId8"/>
    <sheet name="B - E " sheetId="13" r:id="rId9"/>
    <sheet name="A - B " sheetId="6" r:id="rId10"/>
    <sheet name="C - D " sheetId="7" r:id="rId11"/>
    <sheet name="Tabelle1" sheetId="14" r:id="rId12"/>
  </sheets>
  <definedNames>
    <definedName name="_xlnm.Print_Area" localSheetId="9">'A - B '!$A$1:$AI$31</definedName>
    <definedName name="_xlnm.Print_Area" localSheetId="7">'A - C '!$A$1:$AI$31</definedName>
    <definedName name="_xlnm.Print_Area" localSheetId="3">'A - D '!$A$1:$AI$31</definedName>
    <definedName name="_xlnm.Print_Area" localSheetId="1">'A - E '!$A$1:$AI$31</definedName>
    <definedName name="_xlnm.Print_Area" localSheetId="6">'B - C '!$A$1:$AI$31</definedName>
    <definedName name="_xlnm.Print_Area" localSheetId="2">'B - D'!$A$1:$AI$31</definedName>
    <definedName name="_xlnm.Print_Area" localSheetId="8">'B - E '!$A$1:$AI$31</definedName>
    <definedName name="_xlnm.Print_Area" localSheetId="10">'C - D '!$A$1:$AI$28</definedName>
    <definedName name="_xlnm.Print_Area" localSheetId="4">'C - E'!$A$1:$AI$31</definedName>
    <definedName name="_xlnm.Print_Area" localSheetId="5">'D - E '!$A$1:$AI$31</definedName>
    <definedName name="_xlnm.Print_Area" localSheetId="0">Gesamttabelle!$A$1:$AZ$64</definedName>
  </definedNames>
  <calcPr calcId="125725"/>
</workbook>
</file>

<file path=xl/calcChain.xml><?xml version="1.0" encoding="utf-8"?>
<calcChain xmlns="http://schemas.openxmlformats.org/spreadsheetml/2006/main">
  <c r="AA8" i="7"/>
  <c r="AC8"/>
  <c r="AA9"/>
  <c r="AC9"/>
  <c r="AA10"/>
  <c r="AC10"/>
  <c r="AA11"/>
  <c r="AC11"/>
  <c r="AA12"/>
  <c r="AC12"/>
  <c r="R20" i="10"/>
  <c r="Q3" i="6"/>
  <c r="Q3" i="4"/>
  <c r="Q3" i="1"/>
  <c r="D3" i="12"/>
  <c r="D7" s="1"/>
  <c r="D3" i="7"/>
  <c r="D7" s="1"/>
  <c r="D3" i="11"/>
  <c r="D7" s="1"/>
  <c r="Q3" i="7"/>
  <c r="L7" s="1"/>
  <c r="Q3" i="3"/>
  <c r="L7" s="1"/>
  <c r="D3" i="13"/>
  <c r="D3" i="1"/>
  <c r="D7" s="1"/>
  <c r="Q3" i="13"/>
  <c r="L7" s="1"/>
  <c r="Q3" i="12"/>
  <c r="L7" s="1"/>
  <c r="Q3" i="11"/>
  <c r="L7" s="1"/>
  <c r="Q3" i="10"/>
  <c r="L7" s="1"/>
  <c r="D3" i="6"/>
  <c r="D3" i="4"/>
  <c r="D7" s="1"/>
  <c r="D3" i="3"/>
  <c r="Q3" i="5"/>
  <c r="L7" s="1"/>
  <c r="D3"/>
  <c r="T4" i="7"/>
  <c r="R20" s="1"/>
  <c r="T4" i="6"/>
  <c r="R20" s="1"/>
  <c r="T4" i="13"/>
  <c r="R20" s="1"/>
  <c r="T4" i="4"/>
  <c r="R20" s="1"/>
  <c r="T4" i="1"/>
  <c r="R20" s="1"/>
  <c r="T4" i="12"/>
  <c r="R20" s="1"/>
  <c r="T4" i="11"/>
  <c r="R20" s="1"/>
  <c r="T4" i="3"/>
  <c r="R20" s="1"/>
  <c r="T4" i="5"/>
  <c r="R20" s="1"/>
  <c r="J2" i="7"/>
  <c r="J2" i="6"/>
  <c r="J2" i="13"/>
  <c r="J2" i="4"/>
  <c r="J2" i="1"/>
  <c r="J2" i="12"/>
  <c r="J2" i="11"/>
  <c r="J2" i="3"/>
  <c r="J2" i="5"/>
  <c r="D3" i="10"/>
  <c r="D7" s="1"/>
  <c r="T12" i="8"/>
  <c r="AA13" i="7"/>
  <c r="AC13"/>
  <c r="AA14"/>
  <c r="AC14"/>
  <c r="AA15"/>
  <c r="AC15"/>
  <c r="AA9" i="6"/>
  <c r="AC9"/>
  <c r="AA10"/>
  <c r="AC10"/>
  <c r="AA11"/>
  <c r="AC11"/>
  <c r="AA12"/>
  <c r="AC12"/>
  <c r="AA13"/>
  <c r="AC13"/>
  <c r="AA14"/>
  <c r="AC14"/>
  <c r="AA15"/>
  <c r="AC15"/>
  <c r="AA9" i="13"/>
  <c r="AC9"/>
  <c r="AA10"/>
  <c r="AC10"/>
  <c r="AA11"/>
  <c r="AC11"/>
  <c r="AA12"/>
  <c r="AC12"/>
  <c r="AA13"/>
  <c r="AC13"/>
  <c r="AA14"/>
  <c r="AC14"/>
  <c r="AA15"/>
  <c r="AC15"/>
  <c r="AA9" i="4"/>
  <c r="AC9"/>
  <c r="AA10"/>
  <c r="AC10"/>
  <c r="AA11"/>
  <c r="AC11"/>
  <c r="AA12"/>
  <c r="AC12"/>
  <c r="AA13"/>
  <c r="AC13"/>
  <c r="AA14"/>
  <c r="AC14"/>
  <c r="AA15"/>
  <c r="AC15"/>
  <c r="AA9" i="1"/>
  <c r="AC9"/>
  <c r="AA10"/>
  <c r="AC10"/>
  <c r="AA11"/>
  <c r="AC11"/>
  <c r="AA12"/>
  <c r="AC12"/>
  <c r="AA13"/>
  <c r="AC13"/>
  <c r="AA14"/>
  <c r="AC14"/>
  <c r="AA15"/>
  <c r="AC15"/>
  <c r="AA9" i="12"/>
  <c r="AC9"/>
  <c r="AA10"/>
  <c r="AC10"/>
  <c r="AA11"/>
  <c r="AC11"/>
  <c r="AA12"/>
  <c r="AC12"/>
  <c r="AA13"/>
  <c r="AC13"/>
  <c r="AA14"/>
  <c r="AC14"/>
  <c r="AA15"/>
  <c r="AC15"/>
  <c r="AA9" i="11"/>
  <c r="AC9"/>
  <c r="AA10"/>
  <c r="AC10"/>
  <c r="AA11"/>
  <c r="AC11"/>
  <c r="AA12"/>
  <c r="AC12"/>
  <c r="AA13"/>
  <c r="AC13"/>
  <c r="AA14"/>
  <c r="AC14"/>
  <c r="AA15"/>
  <c r="AC15"/>
  <c r="AA9" i="3"/>
  <c r="AC9"/>
  <c r="AA10"/>
  <c r="AC10"/>
  <c r="AA11"/>
  <c r="AC11"/>
  <c r="AA12"/>
  <c r="AC12"/>
  <c r="AA13"/>
  <c r="AC13"/>
  <c r="AA14"/>
  <c r="AC14"/>
  <c r="AA15"/>
  <c r="AC15"/>
  <c r="AA9" i="5"/>
  <c r="AC9"/>
  <c r="AA10"/>
  <c r="AC10"/>
  <c r="AA11"/>
  <c r="AC11"/>
  <c r="AA12"/>
  <c r="AC12"/>
  <c r="AA13"/>
  <c r="AC13"/>
  <c r="AA14"/>
  <c r="AC14"/>
  <c r="AA15"/>
  <c r="AC15"/>
  <c r="AA9" i="10"/>
  <c r="AC9"/>
  <c r="AA10"/>
  <c r="AC10"/>
  <c r="AA11"/>
  <c r="AC11"/>
  <c r="AA12"/>
  <c r="AC12"/>
  <c r="AA13"/>
  <c r="AC13"/>
  <c r="AA14"/>
  <c r="AC14"/>
  <c r="AA15"/>
  <c r="AC15"/>
  <c r="AQ15" i="13"/>
  <c r="AP15"/>
  <c r="AO15"/>
  <c r="AF15" s="1"/>
  <c r="AM15"/>
  <c r="AL15"/>
  <c r="AK15"/>
  <c r="AD15" s="1"/>
  <c r="AQ14"/>
  <c r="AP14"/>
  <c r="AO14"/>
  <c r="AF14" s="1"/>
  <c r="AM14"/>
  <c r="AL14"/>
  <c r="AK14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F8" s="1"/>
  <c r="AO8"/>
  <c r="AM8"/>
  <c r="AL8"/>
  <c r="AK8"/>
  <c r="AC8"/>
  <c r="AA8"/>
  <c r="AA16" s="1"/>
  <c r="AB21" i="8" s="1"/>
  <c r="O42" s="1"/>
  <c r="J7" i="13"/>
  <c r="D7"/>
  <c r="AQ15" i="12"/>
  <c r="AP15"/>
  <c r="AO15"/>
  <c r="AM15"/>
  <c r="AL15"/>
  <c r="AK15"/>
  <c r="AD15" s="1"/>
  <c r="AQ14"/>
  <c r="AP14"/>
  <c r="AO14"/>
  <c r="AM14"/>
  <c r="AL14"/>
  <c r="AK14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AB35" i="8" s="1"/>
  <c r="Y42" s="1"/>
  <c r="J7" i="12"/>
  <c r="AQ15" i="11"/>
  <c r="AP15"/>
  <c r="AO15"/>
  <c r="AM15"/>
  <c r="AL15"/>
  <c r="AK15"/>
  <c r="AQ14"/>
  <c r="AP14"/>
  <c r="AO14"/>
  <c r="AM14"/>
  <c r="AL14"/>
  <c r="AK14"/>
  <c r="AQ13"/>
  <c r="AP13"/>
  <c r="AO13"/>
  <c r="AM13"/>
  <c r="AL13"/>
  <c r="AK13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C16" s="1"/>
  <c r="AA8"/>
  <c r="J7"/>
  <c r="AQ15" i="10"/>
  <c r="AP15"/>
  <c r="AO15"/>
  <c r="AM15"/>
  <c r="AL15"/>
  <c r="AK15"/>
  <c r="AQ14"/>
  <c r="AP14"/>
  <c r="AO14"/>
  <c r="AM14"/>
  <c r="AL14"/>
  <c r="AK14"/>
  <c r="AD14" s="1"/>
  <c r="AQ13"/>
  <c r="AP13"/>
  <c r="AO13"/>
  <c r="AM13"/>
  <c r="AL13"/>
  <c r="AK13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J7"/>
  <c r="AN45" i="8"/>
  <c r="AR45"/>
  <c r="AS45"/>
  <c r="AQ15" i="7"/>
  <c r="AP15"/>
  <c r="AO15"/>
  <c r="AM15"/>
  <c r="AL15"/>
  <c r="AK15"/>
  <c r="AD15" s="1"/>
  <c r="AQ14"/>
  <c r="AP14"/>
  <c r="AO14"/>
  <c r="AM14"/>
  <c r="AL14"/>
  <c r="AK14"/>
  <c r="AQ13"/>
  <c r="AP13"/>
  <c r="AO13"/>
  <c r="AM13"/>
  <c r="AL13"/>
  <c r="AK13"/>
  <c r="AD13" s="1"/>
  <c r="AQ12"/>
  <c r="AP12"/>
  <c r="AO12"/>
  <c r="AF12" s="1"/>
  <c r="AM12"/>
  <c r="AL12"/>
  <c r="AK12"/>
  <c r="AQ11"/>
  <c r="AP11"/>
  <c r="AO11"/>
  <c r="AM11"/>
  <c r="AL11"/>
  <c r="AK11"/>
  <c r="AD11" s="1"/>
  <c r="AQ10"/>
  <c r="AP10"/>
  <c r="AO10"/>
  <c r="AM10"/>
  <c r="AL10"/>
  <c r="AK10"/>
  <c r="AQ9"/>
  <c r="AP9"/>
  <c r="AO9"/>
  <c r="AM9"/>
  <c r="AL9"/>
  <c r="AK9"/>
  <c r="AD9" s="1"/>
  <c r="AQ8"/>
  <c r="AP8"/>
  <c r="AO8"/>
  <c r="AM8"/>
  <c r="AL8"/>
  <c r="AK8"/>
  <c r="AD8" s="1"/>
  <c r="J7"/>
  <c r="AQ15" i="6"/>
  <c r="AP15"/>
  <c r="AO15"/>
  <c r="AF15" s="1"/>
  <c r="AM15"/>
  <c r="AL15"/>
  <c r="AK15"/>
  <c r="AQ14"/>
  <c r="AP14"/>
  <c r="AO14"/>
  <c r="AF14" s="1"/>
  <c r="AM14"/>
  <c r="AL14"/>
  <c r="AK14"/>
  <c r="AQ13"/>
  <c r="AP13"/>
  <c r="AO13"/>
  <c r="AF13" s="1"/>
  <c r="AM13"/>
  <c r="AL13"/>
  <c r="AK13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A8"/>
  <c r="AA16" s="1"/>
  <c r="M14" i="8" s="1"/>
  <c r="L7" i="6"/>
  <c r="J7"/>
  <c r="D7"/>
  <c r="AQ15" i="5"/>
  <c r="AP15"/>
  <c r="AO15"/>
  <c r="AM15"/>
  <c r="AL15"/>
  <c r="AK15"/>
  <c r="AQ14"/>
  <c r="AP14"/>
  <c r="AO14"/>
  <c r="AF14" s="1"/>
  <c r="AM14"/>
  <c r="AL14"/>
  <c r="AK14"/>
  <c r="AD14" s="1"/>
  <c r="AQ13"/>
  <c r="AP13"/>
  <c r="AO13"/>
  <c r="AM13"/>
  <c r="AL13"/>
  <c r="AK13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C16" s="1"/>
  <c r="AA8"/>
  <c r="AA16" s="1"/>
  <c r="J7"/>
  <c r="D7"/>
  <c r="AQ15" i="4"/>
  <c r="AP15"/>
  <c r="AO15"/>
  <c r="AF15" s="1"/>
  <c r="AM15"/>
  <c r="AL15"/>
  <c r="AK15"/>
  <c r="AQ14"/>
  <c r="AP14"/>
  <c r="AO14"/>
  <c r="AF14" s="1"/>
  <c r="AM14"/>
  <c r="AL14"/>
  <c r="AK14"/>
  <c r="AQ13"/>
  <c r="AP13"/>
  <c r="AO13"/>
  <c r="AF13" s="1"/>
  <c r="AM13"/>
  <c r="AL13"/>
  <c r="AK13"/>
  <c r="AD13" s="1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Q8"/>
  <c r="AP8"/>
  <c r="AO8"/>
  <c r="AM8"/>
  <c r="AL8"/>
  <c r="AK8"/>
  <c r="AC8"/>
  <c r="AC16" s="1"/>
  <c r="AA8"/>
  <c r="L7"/>
  <c r="J7"/>
  <c r="AQ15" i="3"/>
  <c r="AP15"/>
  <c r="AO15"/>
  <c r="AF15" s="1"/>
  <c r="AM15"/>
  <c r="AL15"/>
  <c r="AK15"/>
  <c r="AD15" s="1"/>
  <c r="AQ14"/>
  <c r="AP14"/>
  <c r="AO14"/>
  <c r="AF14" s="1"/>
  <c r="AM14"/>
  <c r="AL14"/>
  <c r="AK14"/>
  <c r="AD14" s="1"/>
  <c r="AQ13"/>
  <c r="AP13"/>
  <c r="AO13"/>
  <c r="AF13" s="1"/>
  <c r="AM13"/>
  <c r="AL13"/>
  <c r="AK13"/>
  <c r="AQ12"/>
  <c r="AP12"/>
  <c r="AO12"/>
  <c r="AM12"/>
  <c r="AL12"/>
  <c r="AK12"/>
  <c r="AQ11"/>
  <c r="AP11"/>
  <c r="AO11"/>
  <c r="AM11"/>
  <c r="AL11"/>
  <c r="AK11"/>
  <c r="AQ10"/>
  <c r="AP10"/>
  <c r="AO10"/>
  <c r="AM10"/>
  <c r="AL10"/>
  <c r="AK10"/>
  <c r="AQ9"/>
  <c r="AP9"/>
  <c r="AO9"/>
  <c r="AM9"/>
  <c r="AL9"/>
  <c r="AK9"/>
  <c r="AD9" s="1"/>
  <c r="AQ8"/>
  <c r="AP8"/>
  <c r="AO8"/>
  <c r="AM8"/>
  <c r="AL8"/>
  <c r="AK8"/>
  <c r="AD8" s="1"/>
  <c r="AC8"/>
  <c r="AC16" s="1"/>
  <c r="Y14" i="8" s="1"/>
  <c r="H35" s="1"/>
  <c r="AA8" i="3"/>
  <c r="AA16" s="1"/>
  <c r="W14" i="8" s="1"/>
  <c r="J35" s="1"/>
  <c r="J7" i="3"/>
  <c r="D7"/>
  <c r="AC8" i="1"/>
  <c r="AA8"/>
  <c r="AA16" s="1"/>
  <c r="R21" i="8" s="1"/>
  <c r="O28" s="1"/>
  <c r="J7" i="1"/>
  <c r="L7"/>
  <c r="AK8"/>
  <c r="AL8"/>
  <c r="AM8"/>
  <c r="AO15"/>
  <c r="AP15"/>
  <c r="AQ15"/>
  <c r="AK15"/>
  <c r="AL15"/>
  <c r="AM15"/>
  <c r="AO14"/>
  <c r="AF14" s="1"/>
  <c r="AP14"/>
  <c r="AQ14"/>
  <c r="AK14"/>
  <c r="AL14"/>
  <c r="AM14"/>
  <c r="AO13"/>
  <c r="AP13"/>
  <c r="AQ13"/>
  <c r="AK13"/>
  <c r="AL13"/>
  <c r="AM13"/>
  <c r="AO12"/>
  <c r="AP12"/>
  <c r="AQ12"/>
  <c r="AK12"/>
  <c r="AL12"/>
  <c r="AM12"/>
  <c r="AO11"/>
  <c r="AP11"/>
  <c r="AQ11"/>
  <c r="AK11"/>
  <c r="AL11"/>
  <c r="AM11"/>
  <c r="AO10"/>
  <c r="AP10"/>
  <c r="AQ10"/>
  <c r="AK10"/>
  <c r="AL10"/>
  <c r="AM10"/>
  <c r="AP9"/>
  <c r="AQ9"/>
  <c r="AO9"/>
  <c r="AL9"/>
  <c r="AM9"/>
  <c r="AK9"/>
  <c r="AQ8"/>
  <c r="AO8"/>
  <c r="AP8"/>
  <c r="AC16"/>
  <c r="T21" i="8" s="1"/>
  <c r="M28" s="1"/>
  <c r="AD13" i="1" l="1"/>
  <c r="AI13" s="1"/>
  <c r="AD15"/>
  <c r="AF13" i="5"/>
  <c r="AF15"/>
  <c r="AD14" i="6"/>
  <c r="AG14" s="1"/>
  <c r="AF8" i="7"/>
  <c r="AF10"/>
  <c r="AF15" i="10"/>
  <c r="AD13" i="11"/>
  <c r="AG13" s="1"/>
  <c r="AF13"/>
  <c r="AD15"/>
  <c r="AF15"/>
  <c r="AF14" i="12"/>
  <c r="AG14" s="1"/>
  <c r="AF13" i="1"/>
  <c r="AF15"/>
  <c r="AD8" i="4"/>
  <c r="AD14"/>
  <c r="AI14" s="1"/>
  <c r="AD9" i="1"/>
  <c r="AD14"/>
  <c r="AD13" i="6"/>
  <c r="AD15"/>
  <c r="AI15" s="1"/>
  <c r="AF9" i="7"/>
  <c r="AF11"/>
  <c r="AF14" i="10"/>
  <c r="AD14" i="11"/>
  <c r="AI14" s="1"/>
  <c r="AF15" i="12"/>
  <c r="AD11" i="3"/>
  <c r="AD13"/>
  <c r="AD15" i="4"/>
  <c r="AG15" s="1"/>
  <c r="AD13" i="5"/>
  <c r="AD15"/>
  <c r="AD10" i="7"/>
  <c r="AD12"/>
  <c r="AD15" i="10"/>
  <c r="AF14" i="11"/>
  <c r="AD14" i="12"/>
  <c r="AD14" i="13"/>
  <c r="AG14" s="1"/>
  <c r="AF8" i="3"/>
  <c r="AF8" i="1"/>
  <c r="AD8"/>
  <c r="AF8" i="4"/>
  <c r="AG8" s="1"/>
  <c r="AF13" i="7"/>
  <c r="AF15"/>
  <c r="AG15" s="1"/>
  <c r="AA16"/>
  <c r="AF14"/>
  <c r="AI8"/>
  <c r="AD14"/>
  <c r="AC16"/>
  <c r="Y28" i="8" s="1"/>
  <c r="R35" s="1"/>
  <c r="AC16" i="6"/>
  <c r="O14" i="8" s="1"/>
  <c r="H21" s="1"/>
  <c r="AD8" i="6"/>
  <c r="AF8"/>
  <c r="AF9"/>
  <c r="AF11"/>
  <c r="AI11" s="1"/>
  <c r="AD8" i="13"/>
  <c r="AG8" s="1"/>
  <c r="AD10"/>
  <c r="AD12"/>
  <c r="AF10" i="4"/>
  <c r="AF12"/>
  <c r="T14" i="8"/>
  <c r="H28" s="1"/>
  <c r="AA16" i="4"/>
  <c r="AD8" i="12"/>
  <c r="AG8" s="1"/>
  <c r="AF8"/>
  <c r="AF9"/>
  <c r="AF11"/>
  <c r="AC16"/>
  <c r="AD35" i="8" s="1"/>
  <c r="W42" s="1"/>
  <c r="AA16" i="11"/>
  <c r="AB28" i="8" s="1"/>
  <c r="T42" s="1"/>
  <c r="AD8" i="11"/>
  <c r="AF8"/>
  <c r="AD10"/>
  <c r="AI10" s="1"/>
  <c r="AD12"/>
  <c r="AD8" i="5"/>
  <c r="AF8"/>
  <c r="AD10"/>
  <c r="AD12"/>
  <c r="AD8" i="10"/>
  <c r="AC16"/>
  <c r="AD14" i="8" s="1"/>
  <c r="AF8" i="10"/>
  <c r="AG8" s="1"/>
  <c r="AF10"/>
  <c r="AF12"/>
  <c r="AG13" i="5"/>
  <c r="AI13"/>
  <c r="AG15"/>
  <c r="AI15"/>
  <c r="AI13" i="11"/>
  <c r="AG15"/>
  <c r="AI15"/>
  <c r="AI14" i="13"/>
  <c r="AG13" i="4"/>
  <c r="AI13"/>
  <c r="AI14" i="6"/>
  <c r="AG15" i="10"/>
  <c r="AI15"/>
  <c r="AI14" i="12"/>
  <c r="AG15" i="3"/>
  <c r="AI15"/>
  <c r="AG13" i="6"/>
  <c r="AI13"/>
  <c r="AG14" i="10"/>
  <c r="AI14"/>
  <c r="AG13" i="12"/>
  <c r="AI13"/>
  <c r="AG15"/>
  <c r="AI15"/>
  <c r="AG14" i="3"/>
  <c r="AI14"/>
  <c r="AI15" i="4"/>
  <c r="AG15" i="1"/>
  <c r="AI15"/>
  <c r="AG13" i="3"/>
  <c r="AI13"/>
  <c r="AG14" i="1"/>
  <c r="AI14"/>
  <c r="AI8"/>
  <c r="AG8"/>
  <c r="AG14" i="5"/>
  <c r="AI14"/>
  <c r="AG13" i="7"/>
  <c r="AI13"/>
  <c r="AG13" i="13"/>
  <c r="AI13"/>
  <c r="AG15"/>
  <c r="AI15"/>
  <c r="AD10" i="3"/>
  <c r="AF11" i="4"/>
  <c r="AI11" s="1"/>
  <c r="AF10" i="6"/>
  <c r="AF9" i="10"/>
  <c r="AF11"/>
  <c r="AF13"/>
  <c r="AD9" i="11"/>
  <c r="AD11"/>
  <c r="AF10" i="12"/>
  <c r="AF12"/>
  <c r="AD28" i="8"/>
  <c r="R42" s="1"/>
  <c r="AD12" i="3"/>
  <c r="AF9" i="4"/>
  <c r="AD9" i="5"/>
  <c r="AI9" s="1"/>
  <c r="AD11"/>
  <c r="AF12" i="6"/>
  <c r="AF9" i="1"/>
  <c r="AG9" s="1"/>
  <c r="AF9" i="3"/>
  <c r="AI9" s="1"/>
  <c r="AF11"/>
  <c r="AG11" s="1"/>
  <c r="AD9" i="4"/>
  <c r="AD11"/>
  <c r="AF10" i="5"/>
  <c r="AG10" s="1"/>
  <c r="AF12"/>
  <c r="AD10" i="6"/>
  <c r="AG10" s="1"/>
  <c r="AD12"/>
  <c r="AI9" i="7"/>
  <c r="AI11"/>
  <c r="AD9" i="10"/>
  <c r="AD11"/>
  <c r="AG11" s="1"/>
  <c r="AD13"/>
  <c r="AG13" s="1"/>
  <c r="AF10" i="11"/>
  <c r="AF12"/>
  <c r="AD10" i="12"/>
  <c r="AG10" s="1"/>
  <c r="AD12"/>
  <c r="AG12" s="1"/>
  <c r="AC16" i="13"/>
  <c r="AF9"/>
  <c r="AF11"/>
  <c r="J21" i="8"/>
  <c r="AD9" i="13"/>
  <c r="AD11"/>
  <c r="AG11" s="1"/>
  <c r="AB14" i="8"/>
  <c r="J42" s="1"/>
  <c r="AF10" i="3"/>
  <c r="AF12"/>
  <c r="AD10" i="4"/>
  <c r="AD12"/>
  <c r="AG12" s="1"/>
  <c r="AF9" i="5"/>
  <c r="AF11"/>
  <c r="AD9" i="6"/>
  <c r="AD11"/>
  <c r="AD10" i="10"/>
  <c r="AG10" s="1"/>
  <c r="AD12"/>
  <c r="AF9" i="11"/>
  <c r="AF16" s="1"/>
  <c r="AF11"/>
  <c r="AI11" s="1"/>
  <c r="AD9" i="12"/>
  <c r="AG9" s="1"/>
  <c r="AD11"/>
  <c r="AF10" i="13"/>
  <c r="AG10" s="1"/>
  <c r="AF12"/>
  <c r="W28" i="8"/>
  <c r="T35" s="1"/>
  <c r="AD12" i="1"/>
  <c r="AF12"/>
  <c r="AG12" s="1"/>
  <c r="AD11"/>
  <c r="AF11"/>
  <c r="AI11" s="1"/>
  <c r="AD10"/>
  <c r="AF10"/>
  <c r="AI10" s="1"/>
  <c r="AG11" i="12"/>
  <c r="AI11"/>
  <c r="AI10"/>
  <c r="AG12" i="11"/>
  <c r="AI12"/>
  <c r="AI9"/>
  <c r="Y21" i="8"/>
  <c r="M35" s="1"/>
  <c r="W21"/>
  <c r="O35" s="1"/>
  <c r="AG12" i="13"/>
  <c r="AI9"/>
  <c r="AD16"/>
  <c r="AG9" i="3"/>
  <c r="AI12"/>
  <c r="AI11" i="5"/>
  <c r="AI12"/>
  <c r="AG12" i="6"/>
  <c r="AG9"/>
  <c r="AI12" i="10"/>
  <c r="AI13"/>
  <c r="AI8" i="13"/>
  <c r="AI8" i="11"/>
  <c r="AI8" i="6"/>
  <c r="AG8" i="5"/>
  <c r="AI8" i="4"/>
  <c r="AG8" i="3"/>
  <c r="AI8"/>
  <c r="AI10" i="10" l="1"/>
  <c r="AG10" i="11"/>
  <c r="AG9" i="13"/>
  <c r="AG9" i="11"/>
  <c r="AG14"/>
  <c r="AG15" i="6"/>
  <c r="AG14" i="4"/>
  <c r="AG13" i="1"/>
  <c r="AF16" i="12"/>
  <c r="AD34" i="8" s="1"/>
  <c r="W41" s="1"/>
  <c r="AD16" i="1"/>
  <c r="R20" i="8" s="1"/>
  <c r="O27" s="1"/>
  <c r="AG9" i="5"/>
  <c r="AF16" i="13"/>
  <c r="AF16" i="10"/>
  <c r="AD13" i="8" s="1"/>
  <c r="H41" s="1"/>
  <c r="AG12" i="10"/>
  <c r="AI8"/>
  <c r="AD16" i="11"/>
  <c r="AI12" i="12"/>
  <c r="AG11" i="6"/>
  <c r="AG11" i="4"/>
  <c r="AI12" i="13"/>
  <c r="AG10" i="3"/>
  <c r="AI12" i="1"/>
  <c r="AF16" i="5"/>
  <c r="AI8"/>
  <c r="AI10" i="4"/>
  <c r="AI12" i="6"/>
  <c r="AG8"/>
  <c r="AV40" i="8"/>
  <c r="AG8" i="7"/>
  <c r="AG9"/>
  <c r="AI15"/>
  <c r="AG14"/>
  <c r="AI14"/>
  <c r="AG10"/>
  <c r="AI12"/>
  <c r="AG11"/>
  <c r="AF16"/>
  <c r="Y27" i="8" s="1"/>
  <c r="AI10" i="7"/>
  <c r="AD16"/>
  <c r="W27" i="8" s="1"/>
  <c r="T34" s="1"/>
  <c r="AG12" i="7"/>
  <c r="AD16" i="6"/>
  <c r="M13" i="8" s="1"/>
  <c r="AI9" i="6"/>
  <c r="AI10"/>
  <c r="AI10" i="13"/>
  <c r="AI11"/>
  <c r="AD16" i="4"/>
  <c r="R13" i="8" s="1"/>
  <c r="AG10" i="4"/>
  <c r="AI12"/>
  <c r="AG9"/>
  <c r="R14" i="8"/>
  <c r="AT12" s="1"/>
  <c r="AF16" i="1"/>
  <c r="T20" i="8" s="1"/>
  <c r="M27" s="1"/>
  <c r="AI9" i="1"/>
  <c r="AI16" s="1"/>
  <c r="T19" i="8" s="1"/>
  <c r="M26" s="1"/>
  <c r="AG11" i="1"/>
  <c r="AI8" i="12"/>
  <c r="AG8" i="11"/>
  <c r="AT26" i="8"/>
  <c r="AG11" i="11"/>
  <c r="AI11" i="3"/>
  <c r="AG12"/>
  <c r="AG16" s="1"/>
  <c r="W12" i="8" s="1"/>
  <c r="AF16" i="3"/>
  <c r="Y13" i="8" s="1"/>
  <c r="H34" s="1"/>
  <c r="AI10" i="3"/>
  <c r="AD16"/>
  <c r="W13" i="8" s="1"/>
  <c r="J34" s="1"/>
  <c r="AG11" i="5"/>
  <c r="AG16" s="1"/>
  <c r="AI10"/>
  <c r="AI16" s="1"/>
  <c r="Y19" i="8" s="1"/>
  <c r="M33" s="1"/>
  <c r="H42"/>
  <c r="AV12"/>
  <c r="AI9" i="10"/>
  <c r="AI16" s="1"/>
  <c r="AD12" i="8" s="1"/>
  <c r="H40" s="1"/>
  <c r="AG9" i="10"/>
  <c r="J20" i="8"/>
  <c r="AD16" i="10"/>
  <c r="AB13" i="8" s="1"/>
  <c r="J41" s="1"/>
  <c r="AB27"/>
  <c r="T41" s="1"/>
  <c r="AG12" i="5"/>
  <c r="AG10" i="1"/>
  <c r="AG16" s="1"/>
  <c r="R19" i="8" s="1"/>
  <c r="AB20"/>
  <c r="O41" s="1"/>
  <c r="AD16" i="12"/>
  <c r="AB34" i="8" s="1"/>
  <c r="Y41" s="1"/>
  <c r="AV33"/>
  <c r="AI16" i="11"/>
  <c r="AI11" i="10"/>
  <c r="AF16" i="4"/>
  <c r="AI9"/>
  <c r="AI9" i="12"/>
  <c r="AI16" s="1"/>
  <c r="AD33" i="8" s="1"/>
  <c r="W40" s="1"/>
  <c r="AD21"/>
  <c r="AD27"/>
  <c r="R41" s="1"/>
  <c r="AD20"/>
  <c r="M41" s="1"/>
  <c r="AT33"/>
  <c r="AI16" i="13"/>
  <c r="AF16" i="6"/>
  <c r="O13" i="8" s="1"/>
  <c r="AI16" i="3"/>
  <c r="Y12" i="8" s="1"/>
  <c r="H33" s="1"/>
  <c r="AD16" i="5"/>
  <c r="AQ40" i="8"/>
  <c r="H26"/>
  <c r="J27"/>
  <c r="Y20"/>
  <c r="M34" s="1"/>
  <c r="AT19"/>
  <c r="W20"/>
  <c r="O34" s="1"/>
  <c r="AG16" i="13"/>
  <c r="AG16" i="12"/>
  <c r="AB33" i="8" s="1"/>
  <c r="Y40" s="1"/>
  <c r="AG16" i="11"/>
  <c r="AG16" i="10"/>
  <c r="AG16" i="6"/>
  <c r="M12" i="8" s="1"/>
  <c r="AG16" i="4"/>
  <c r="R12" i="8" s="1"/>
  <c r="S11" s="1"/>
  <c r="AI16" i="4" l="1"/>
  <c r="AI16" i="6"/>
  <c r="O12" i="8" s="1"/>
  <c r="H19" s="1"/>
  <c r="AQ26"/>
  <c r="AG16" i="7"/>
  <c r="W26" i="8" s="1"/>
  <c r="T33" s="1"/>
  <c r="AI16" i="7"/>
  <c r="R34" i="8"/>
  <c r="AO33" s="1"/>
  <c r="N11"/>
  <c r="AV19"/>
  <c r="M42"/>
  <c r="AT40" s="1"/>
  <c r="AT45" s="1"/>
  <c r="T13"/>
  <c r="AQ12" s="1"/>
  <c r="J28"/>
  <c r="AV26" s="1"/>
  <c r="S18"/>
  <c r="O26"/>
  <c r="N25" s="1"/>
  <c r="X11"/>
  <c r="J33"/>
  <c r="I32" s="1"/>
  <c r="AO12"/>
  <c r="AQ33"/>
  <c r="AQ19"/>
  <c r="AO40"/>
  <c r="Y26"/>
  <c r="R33" s="1"/>
  <c r="AD19"/>
  <c r="M40" s="1"/>
  <c r="AD26"/>
  <c r="R40" s="1"/>
  <c r="D16" i="1"/>
  <c r="M17" s="1"/>
  <c r="AB19" i="8"/>
  <c r="O40" s="1"/>
  <c r="AB26"/>
  <c r="AJ40"/>
  <c r="H20"/>
  <c r="AO19" s="1"/>
  <c r="AL12"/>
  <c r="AB12"/>
  <c r="X39"/>
  <c r="AC32"/>
  <c r="W19"/>
  <c r="D16" i="6"/>
  <c r="M17" s="1"/>
  <c r="D16" i="12"/>
  <c r="M17" s="1"/>
  <c r="D16" i="11"/>
  <c r="M17" s="1"/>
  <c r="D16" i="10"/>
  <c r="G17" s="1"/>
  <c r="D16" i="13"/>
  <c r="O17" s="1"/>
  <c r="D16" i="5"/>
  <c r="I17" s="1"/>
  <c r="D16" i="4"/>
  <c r="I17" s="1"/>
  <c r="D16" i="3"/>
  <c r="M17" s="1"/>
  <c r="O17"/>
  <c r="D17"/>
  <c r="O17" i="11" l="1"/>
  <c r="D17"/>
  <c r="AV45" i="8"/>
  <c r="D16" i="7"/>
  <c r="X25" i="8"/>
  <c r="AQ45"/>
  <c r="H27"/>
  <c r="AO26" s="1"/>
  <c r="AO45" s="1"/>
  <c r="AC25"/>
  <c r="T40"/>
  <c r="X18"/>
  <c r="O33"/>
  <c r="N32" s="1"/>
  <c r="AC11"/>
  <c r="J40"/>
  <c r="I39" s="1"/>
  <c r="O17" i="12"/>
  <c r="M17" i="4"/>
  <c r="B17"/>
  <c r="D17"/>
  <c r="O17"/>
  <c r="G17"/>
  <c r="I17" i="1"/>
  <c r="O17"/>
  <c r="B17"/>
  <c r="D17"/>
  <c r="G17"/>
  <c r="D17" i="12"/>
  <c r="G17"/>
  <c r="I17"/>
  <c r="B17"/>
  <c r="G17" i="11"/>
  <c r="I17"/>
  <c r="B17"/>
  <c r="D17" i="6"/>
  <c r="O17"/>
  <c r="M17" i="5"/>
  <c r="B17"/>
  <c r="D17"/>
  <c r="O17"/>
  <c r="G17"/>
  <c r="I17" i="10"/>
  <c r="B17"/>
  <c r="M17"/>
  <c r="D17"/>
  <c r="O17"/>
  <c r="G17" i="13"/>
  <c r="G17" i="3"/>
  <c r="G17" i="6"/>
  <c r="I17" i="13"/>
  <c r="N39" i="8"/>
  <c r="I17" i="6"/>
  <c r="B17" i="13"/>
  <c r="M17"/>
  <c r="AJ19" i="8"/>
  <c r="AC18"/>
  <c r="AG19" s="1"/>
  <c r="I17" i="3"/>
  <c r="B17"/>
  <c r="B17" i="6"/>
  <c r="D17" i="13"/>
  <c r="S39" i="8"/>
  <c r="S32"/>
  <c r="J26"/>
  <c r="J19"/>
  <c r="AJ33"/>
  <c r="AJ26"/>
  <c r="AJ12"/>
  <c r="G17" i="7" l="1"/>
  <c r="M17"/>
  <c r="B17"/>
  <c r="AG26" i="8"/>
  <c r="O17" i="7"/>
  <c r="D17"/>
  <c r="I17"/>
  <c r="AL40" i="8"/>
  <c r="AG40"/>
  <c r="AG12"/>
  <c r="AG33"/>
  <c r="AJ45"/>
  <c r="AL26"/>
  <c r="I25"/>
  <c r="AL33"/>
  <c r="AL19"/>
  <c r="I18"/>
  <c r="AL45" l="1"/>
</calcChain>
</file>

<file path=xl/sharedStrings.xml><?xml version="1.0" encoding="utf-8"?>
<sst xmlns="http://schemas.openxmlformats.org/spreadsheetml/2006/main" count="864" uniqueCount="99">
  <si>
    <t>SPIELBERICHT</t>
  </si>
  <si>
    <t>über Bewerb:</t>
  </si>
  <si>
    <t>zwischen A:</t>
  </si>
  <si>
    <t>Mannschaft A</t>
  </si>
  <si>
    <t>und B:</t>
  </si>
  <si>
    <t>Mannschaft B</t>
  </si>
  <si>
    <t>Datum:</t>
  </si>
  <si>
    <t>Ort:</t>
  </si>
  <si>
    <t>OSR / Turnierleiter:</t>
  </si>
  <si>
    <t>Namen der SpielerInnen</t>
  </si>
  <si>
    <t>Punkte</t>
  </si>
  <si>
    <t>Satz</t>
  </si>
  <si>
    <t>Spiel</t>
  </si>
  <si>
    <t>1. Satz</t>
  </si>
  <si>
    <t>2. Satz</t>
  </si>
  <si>
    <t>3. Satz</t>
  </si>
  <si>
    <t>Ergebnis</t>
  </si>
  <si>
    <t>:</t>
  </si>
  <si>
    <t>DE</t>
  </si>
  <si>
    <t>DD</t>
  </si>
  <si>
    <t>SIEGER:</t>
  </si>
  <si>
    <t>Summen:</t>
  </si>
  <si>
    <t>mit</t>
  </si>
  <si>
    <t>Spielen,</t>
  </si>
  <si>
    <t xml:space="preserve">Sätzen und </t>
  </si>
  <si>
    <t>Punkten</t>
  </si>
  <si>
    <t>Die Richtigkeit wird bescheinigt. Das Spiel hat unter Beachtung der zuständigen</t>
  </si>
  <si>
    <t>Anmerkungen:</t>
  </si>
  <si>
    <t>Oberschiedsrichter (OSR)</t>
  </si>
  <si>
    <t>bzw. Turnierleitung</t>
  </si>
  <si>
    <t>Mannschaftsführer</t>
  </si>
  <si>
    <t>ÖBV-Nr.</t>
  </si>
  <si>
    <t>Spielordnung stattgefunden.</t>
  </si>
  <si>
    <t xml:space="preserve">ÖSTERREICHISCHER BADMINTON VERBAND </t>
  </si>
  <si>
    <t>Klagenfurt</t>
  </si>
  <si>
    <t xml:space="preserve"> HE</t>
  </si>
  <si>
    <t>HD</t>
  </si>
  <si>
    <t>XD</t>
  </si>
  <si>
    <t>A</t>
  </si>
  <si>
    <t>B</t>
  </si>
  <si>
    <t>C</t>
  </si>
  <si>
    <t>D</t>
  </si>
  <si>
    <t>E</t>
  </si>
  <si>
    <t>Sätze</t>
  </si>
  <si>
    <t>Platz</t>
  </si>
  <si>
    <t>Endstand</t>
  </si>
  <si>
    <t>1.</t>
  </si>
  <si>
    <t>2.</t>
  </si>
  <si>
    <t>3.</t>
  </si>
  <si>
    <t>4.</t>
  </si>
  <si>
    <t>und C:</t>
  </si>
  <si>
    <t>zwischen B:</t>
  </si>
  <si>
    <t>und D:</t>
  </si>
  <si>
    <t>zwischen C:</t>
  </si>
  <si>
    <t>5.</t>
  </si>
  <si>
    <t>Mannschaft</t>
  </si>
  <si>
    <t>Spiele</t>
  </si>
  <si>
    <t>und E:</t>
  </si>
  <si>
    <t>zwischen D:</t>
  </si>
  <si>
    <t>Kontrollsumme</t>
  </si>
  <si>
    <t xml:space="preserve">Siege </t>
  </si>
  <si>
    <t>Österreichische Mannschaftsmeisterschaft U 19 - 2017</t>
  </si>
  <si>
    <t>kein Gegner</t>
  </si>
  <si>
    <t>Joachim Bergner/Ertl Karin</t>
  </si>
  <si>
    <t>X</t>
  </si>
  <si>
    <t xml:space="preserve"> BC Montfort Feldkirch</t>
  </si>
  <si>
    <t>ASKÖ Traun</t>
  </si>
  <si>
    <t>WAT Simmering</t>
  </si>
  <si>
    <t>askö kelag Kärnten</t>
  </si>
  <si>
    <t>BITTNER Andreas</t>
  </si>
  <si>
    <t>HERBST Natalie</t>
  </si>
  <si>
    <t>BITTNER Andreas/DOBLER Luca</t>
  </si>
  <si>
    <t>HERBST Natalie/HERBST Sabrina</t>
  </si>
  <si>
    <t>HERBST Sabrina/DOBLER Luca</t>
  </si>
  <si>
    <t>FILIMON Collins</t>
  </si>
  <si>
    <t>ZINGANEL Lena</t>
  </si>
  <si>
    <t>FILIMON Collins/FROSCHAUER Luca</t>
  </si>
  <si>
    <t>FOBIAN Anita/AUBERGER Ronja</t>
  </si>
  <si>
    <t>FROSCHAUER Luca/ZINGANEL Lena</t>
  </si>
  <si>
    <t>HÖFLING Lukas</t>
  </si>
  <si>
    <t>HÖFLING Lukas/GARCIA Tobias</t>
  </si>
  <si>
    <t>STEINWENDER Lukas</t>
  </si>
  <si>
    <t>KAKUSKA Bernadette/SPEGEL Shirin</t>
  </si>
  <si>
    <t>GORIUP Lukas/KARLIN Paul</t>
  </si>
  <si>
    <t>ERTL Conny/HOFER Denise</t>
  </si>
  <si>
    <t>STEINWENDER Lukas/ERTL Conny</t>
  </si>
  <si>
    <t>KAKUSKA Bernadette</t>
  </si>
  <si>
    <t>SPEGEL Shirin/GARCIA Tobias</t>
  </si>
  <si>
    <t>SCHATZMAYR Alina</t>
  </si>
  <si>
    <t>SCHATZMAYR Alina/HOFER Denise</t>
  </si>
  <si>
    <t>ERTL Conny</t>
  </si>
  <si>
    <t>HERBST Sabrina</t>
  </si>
  <si>
    <t>HERBST Natalie/DOBLER Luca</t>
  </si>
  <si>
    <t>GARCIA Tobias</t>
  </si>
  <si>
    <t>SPEGEL Shirin/HÖFLING Lukas</t>
  </si>
  <si>
    <t>GARCIA Tobias/HÖFLING Lukas</t>
  </si>
  <si>
    <t>DOBLER Luca</t>
  </si>
  <si>
    <t>HERBST Sabrina/BITTNER Andreas</t>
  </si>
  <si>
    <t>BC Montfort Feldkirch</t>
  </si>
</sst>
</file>

<file path=xl/styles.xml><?xml version="1.0" encoding="utf-8"?>
<styleSheet xmlns="http://schemas.openxmlformats.org/spreadsheetml/2006/main">
  <numFmts count="1">
    <numFmt numFmtId="164" formatCode="d/\ mmmm\ yyyy"/>
  </numFmts>
  <fonts count="47">
    <font>
      <sz val="10"/>
      <name val="Arial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19"/>
      <name val="Calibri"/>
      <family val="2"/>
    </font>
    <font>
      <b/>
      <sz val="11"/>
      <color indexed="8"/>
      <name val="Calibri"/>
      <family val="2"/>
    </font>
    <font>
      <sz val="11"/>
      <color indexed="63"/>
      <name val="Calibri"/>
      <family val="2"/>
    </font>
    <font>
      <b/>
      <sz val="11"/>
      <color indexed="63"/>
      <name val="Calibri"/>
      <family val="2"/>
    </font>
    <font>
      <b/>
      <sz val="11"/>
      <color indexed="19"/>
      <name val="Calibri"/>
      <family val="2"/>
    </font>
    <font>
      <sz val="11"/>
      <color indexed="1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2"/>
      <name val="Tahoma"/>
      <family val="2"/>
    </font>
    <font>
      <i/>
      <sz val="16"/>
      <name val="Tahoma"/>
      <family val="2"/>
    </font>
    <font>
      <sz val="10"/>
      <name val="Tahoma"/>
      <family val="2"/>
    </font>
    <font>
      <b/>
      <sz val="18"/>
      <name val="Tahoma"/>
      <family val="2"/>
    </font>
    <font>
      <sz val="12"/>
      <name val="Tahoma"/>
      <family val="2"/>
    </font>
    <font>
      <b/>
      <i/>
      <sz val="14"/>
      <name val="Tahoma"/>
      <family val="2"/>
    </font>
    <font>
      <i/>
      <sz val="14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sz val="18"/>
      <name val="Tahoma"/>
      <family val="2"/>
    </font>
    <font>
      <sz val="9"/>
      <name val="Tahoma"/>
      <family val="2"/>
    </font>
    <font>
      <b/>
      <i/>
      <sz val="10"/>
      <name val="Tahoma"/>
      <family val="2"/>
    </font>
    <font>
      <b/>
      <sz val="10.5"/>
      <name val="Tahoma"/>
      <family val="2"/>
    </font>
    <font>
      <b/>
      <sz val="14"/>
      <name val="Tahoma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22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1"/>
      <name val="Tahoma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9" tint="0.79998168889431442"/>
      </patternFill>
    </fill>
    <fill>
      <patternFill patternType="mediumGray"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CB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1" fillId="17" borderId="1" applyNumberFormat="0" applyAlignment="0" applyProtection="0"/>
    <xf numFmtId="0" fontId="12" fillId="17" borderId="2" applyNumberFormat="0" applyAlignment="0" applyProtection="0"/>
    <xf numFmtId="0" fontId="2" fillId="0" borderId="0" applyNumberFormat="0" applyFill="0" applyBorder="0" applyAlignment="0" applyProtection="0"/>
    <xf numFmtId="0" fontId="10" fillId="16" borderId="2" applyNumberFormat="0" applyAlignment="0" applyProtection="0"/>
    <xf numFmtId="0" fontId="9" fillId="0" borderId="3" applyNumberFormat="0" applyFill="0" applyAlignment="0" applyProtection="0"/>
    <xf numFmtId="0" fontId="6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8" fillId="16" borderId="0" applyNumberFormat="0" applyBorder="0" applyAlignment="0" applyProtection="0"/>
    <xf numFmtId="0" fontId="1" fillId="15" borderId="4" applyNumberFormat="0" applyFont="0" applyAlignment="0" applyProtection="0"/>
    <xf numFmtId="0" fontId="7" fillId="15" borderId="0" applyNumberFormat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9" borderId="9" applyNumberFormat="0" applyAlignment="0" applyProtection="0"/>
    <xf numFmtId="0" fontId="1" fillId="0" borderId="0"/>
  </cellStyleXfs>
  <cellXfs count="223">
    <xf numFmtId="0" fontId="0" fillId="0" borderId="0" xfId="0"/>
    <xf numFmtId="0" fontId="18" fillId="0" borderId="0" xfId="0" applyFont="1" applyAlignment="1" applyProtection="1"/>
    <xf numFmtId="0" fontId="19" fillId="0" borderId="0" xfId="0" applyFont="1" applyAlignment="1" applyProtection="1"/>
    <xf numFmtId="0" fontId="20" fillId="0" borderId="0" xfId="0" applyFont="1" applyAlignment="1" applyProtection="1"/>
    <xf numFmtId="0" fontId="18" fillId="0" borderId="0" xfId="0" quotePrefix="1" applyFont="1" applyAlignment="1" applyProtection="1"/>
    <xf numFmtId="0" fontId="20" fillId="0" borderId="0" xfId="0" applyFont="1" applyBorder="1" applyAlignment="1" applyProtection="1"/>
    <xf numFmtId="0" fontId="20" fillId="0" borderId="10" xfId="0" applyFont="1" applyBorder="1" applyAlignment="1" applyProtection="1"/>
    <xf numFmtId="0" fontId="20" fillId="0" borderId="0" xfId="0" applyFont="1" applyProtection="1"/>
    <xf numFmtId="0" fontId="20" fillId="0" borderId="0" xfId="0" applyFont="1"/>
    <xf numFmtId="0" fontId="21" fillId="0" borderId="0" xfId="0" applyFont="1" applyAlignment="1" applyProtection="1"/>
    <xf numFmtId="0" fontId="18" fillId="0" borderId="0" xfId="0" applyFont="1" applyAlignment="1" applyProtection="1">
      <alignment horizontal="centerContinuous"/>
    </xf>
    <xf numFmtId="0" fontId="20" fillId="0" borderId="0" xfId="0" applyFont="1" applyAlignment="1" applyProtection="1">
      <alignment horizontal="centerContinuous"/>
    </xf>
    <xf numFmtId="0" fontId="22" fillId="0" borderId="10" xfId="0" applyFont="1" applyBorder="1" applyAlignment="1" applyProtection="1"/>
    <xf numFmtId="0" fontId="22" fillId="0" borderId="0" xfId="0" applyFont="1" applyAlignment="1" applyProtection="1"/>
    <xf numFmtId="0" fontId="18" fillId="0" borderId="10" xfId="0" applyFont="1" applyBorder="1" applyAlignment="1" applyProtection="1"/>
    <xf numFmtId="0" fontId="20" fillId="22" borderId="11" xfId="0" applyFont="1" applyFill="1" applyBorder="1" applyAlignment="1" applyProtection="1">
      <alignment vertical="center"/>
    </xf>
    <xf numFmtId="0" fontId="20" fillId="0" borderId="12" xfId="0" applyFont="1" applyBorder="1" applyAlignment="1" applyProtection="1">
      <alignment horizontal="centerContinuous" vertical="center"/>
    </xf>
    <xf numFmtId="0" fontId="18" fillId="0" borderId="12" xfId="0" applyFont="1" applyBorder="1" applyAlignment="1" applyProtection="1">
      <alignment horizontal="centerContinuous" vertical="center"/>
    </xf>
    <xf numFmtId="0" fontId="18" fillId="0" borderId="13" xfId="0" applyFont="1" applyBorder="1" applyAlignment="1" applyProtection="1">
      <alignment horizontal="centerContinuous" vertical="center"/>
    </xf>
    <xf numFmtId="0" fontId="20" fillId="0" borderId="1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vertical="center"/>
    </xf>
    <xf numFmtId="0" fontId="18" fillId="0" borderId="14" xfId="0" applyFont="1" applyBorder="1" applyAlignment="1" applyProtection="1">
      <alignment horizontal="centerContinuous" vertical="center"/>
    </xf>
    <xf numFmtId="0" fontId="18" fillId="0" borderId="15" xfId="0" applyFont="1" applyBorder="1" applyAlignment="1" applyProtection="1">
      <alignment horizontal="centerContinuous" vertical="center"/>
    </xf>
    <xf numFmtId="0" fontId="20" fillId="22" borderId="16" xfId="0" applyFont="1" applyFill="1" applyBorder="1" applyAlignment="1" applyProtection="1">
      <alignment vertical="center"/>
    </xf>
    <xf numFmtId="0" fontId="18" fillId="0" borderId="17" xfId="0" applyFont="1" applyBorder="1" applyAlignment="1" applyProtection="1">
      <alignment horizontal="centerContinuous" vertical="center"/>
    </xf>
    <xf numFmtId="0" fontId="18" fillId="0" borderId="18" xfId="0" applyFont="1" applyBorder="1" applyAlignment="1" applyProtection="1">
      <alignment horizontal="centerContinuous" vertical="center"/>
    </xf>
    <xf numFmtId="0" fontId="18" fillId="0" borderId="17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centerContinuous" vertical="center"/>
    </xf>
    <xf numFmtId="0" fontId="27" fillId="0" borderId="20" xfId="0" applyFont="1" applyBorder="1" applyAlignment="1" applyProtection="1">
      <alignment horizontal="center" vertical="center"/>
    </xf>
    <xf numFmtId="1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/>
    </xf>
    <xf numFmtId="1" fontId="20" fillId="2" borderId="22" xfId="0" applyNumberFormat="1" applyFont="1" applyFill="1" applyBorder="1" applyAlignment="1" applyProtection="1">
      <alignment horizontal="center" vertical="center"/>
      <protection locked="0"/>
    </xf>
    <xf numFmtId="1" fontId="20" fillId="0" borderId="21" xfId="0" applyNumberFormat="1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1" fontId="20" fillId="0" borderId="22" xfId="0" applyNumberFormat="1" applyFont="1" applyBorder="1" applyAlignment="1" applyProtection="1">
      <alignment horizontal="center" vertical="center"/>
    </xf>
    <xf numFmtId="1" fontId="20" fillId="0" borderId="23" xfId="0" applyNumberFormat="1" applyFont="1" applyBorder="1" applyAlignment="1" applyProtection="1">
      <alignment horizontal="center" vertical="center"/>
    </xf>
    <xf numFmtId="0" fontId="27" fillId="0" borderId="24" xfId="0" applyFont="1" applyBorder="1" applyAlignment="1" applyProtection="1">
      <alignment horizontal="center" vertical="center"/>
    </xf>
    <xf numFmtId="1" fontId="20" fillId="2" borderId="25" xfId="0" applyNumberFormat="1" applyFont="1" applyFill="1" applyBorder="1" applyAlignment="1" applyProtection="1">
      <alignment horizontal="center" vertical="center"/>
      <protection locked="0"/>
    </xf>
    <xf numFmtId="0" fontId="27" fillId="0" borderId="25" xfId="0" applyFont="1" applyFill="1" applyBorder="1" applyAlignment="1" applyProtection="1">
      <alignment horizontal="center" vertical="center"/>
    </xf>
    <xf numFmtId="1" fontId="20" fillId="2" borderId="26" xfId="0" applyNumberFormat="1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/>
    <xf numFmtId="0" fontId="20" fillId="0" borderId="10" xfId="0" applyFont="1" applyBorder="1" applyAlignment="1" applyProtection="1">
      <alignment horizontal="center"/>
    </xf>
    <xf numFmtId="0" fontId="29" fillId="0" borderId="10" xfId="0" applyFont="1" applyBorder="1" applyAlignment="1" applyProtection="1"/>
    <xf numFmtId="0" fontId="22" fillId="0" borderId="0" xfId="0" applyFont="1" applyBorder="1" applyAlignment="1" applyProtection="1">
      <alignment horizontal="centerContinuous" vertical="center"/>
    </xf>
    <xf numFmtId="1" fontId="18" fillId="0" borderId="27" xfId="0" applyNumberFormat="1" applyFont="1" applyBorder="1" applyAlignment="1" applyProtection="1">
      <alignment horizontal="center" vertical="center"/>
    </xf>
    <xf numFmtId="0" fontId="18" fillId="0" borderId="28" xfId="0" applyFont="1" applyBorder="1" applyAlignment="1" applyProtection="1">
      <alignment horizontal="center" vertical="center"/>
    </xf>
    <xf numFmtId="1" fontId="18" fillId="0" borderId="29" xfId="0" applyNumberFormat="1" applyFont="1" applyBorder="1" applyAlignment="1" applyProtection="1">
      <alignment horizontal="center" vertical="center"/>
    </xf>
    <xf numFmtId="1" fontId="18" fillId="0" borderId="28" xfId="0" applyNumberFormat="1" applyFont="1" applyBorder="1" applyAlignment="1" applyProtection="1">
      <alignment horizontal="center" vertical="center"/>
    </xf>
    <xf numFmtId="1" fontId="18" fillId="0" borderId="30" xfId="0" applyNumberFormat="1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Continuous"/>
    </xf>
    <xf numFmtId="0" fontId="18" fillId="0" borderId="0" xfId="0" applyFont="1" applyBorder="1" applyAlignment="1" applyProtection="1"/>
    <xf numFmtId="0" fontId="30" fillId="0" borderId="0" xfId="0" applyFont="1" applyBorder="1" applyAlignment="1" applyProtection="1"/>
    <xf numFmtId="0" fontId="30" fillId="0" borderId="0" xfId="0" applyFont="1" applyAlignment="1" applyProtection="1"/>
    <xf numFmtId="0" fontId="30" fillId="0" borderId="0" xfId="0" applyFont="1" applyBorder="1" applyAlignment="1" applyProtection="1">
      <alignment vertical="top"/>
    </xf>
    <xf numFmtId="0" fontId="30" fillId="0" borderId="0" xfId="0" applyFont="1" applyAlignment="1" applyProtection="1">
      <alignment vertical="top"/>
    </xf>
    <xf numFmtId="0" fontId="20" fillId="0" borderId="31" xfId="0" applyFont="1" applyBorder="1" applyAlignment="1" applyProtection="1"/>
    <xf numFmtId="0" fontId="30" fillId="0" borderId="0" xfId="0" applyFont="1" applyAlignment="1" applyProtection="1">
      <alignment horizontal="centerContinuous"/>
    </xf>
    <xf numFmtId="0" fontId="31" fillId="0" borderId="0" xfId="0" applyFont="1"/>
    <xf numFmtId="0" fontId="27" fillId="0" borderId="0" xfId="0" applyFont="1" applyAlignment="1" applyProtection="1">
      <alignment horizontal="centerContinuous"/>
    </xf>
    <xf numFmtId="0" fontId="32" fillId="0" borderId="0" xfId="0" applyFont="1" applyAlignment="1" applyProtection="1">
      <alignment horizontal="centerContinuous"/>
    </xf>
    <xf numFmtId="0" fontId="33" fillId="0" borderId="0" xfId="0" applyFont="1" applyAlignment="1" applyProtection="1"/>
    <xf numFmtId="0" fontId="1" fillId="23" borderId="0" xfId="44" applyFont="1" applyFill="1" applyProtection="1"/>
    <xf numFmtId="0" fontId="34" fillId="0" borderId="0" xfId="44" applyFont="1" applyProtection="1"/>
    <xf numFmtId="49" fontId="35" fillId="0" borderId="0" xfId="44" applyNumberFormat="1" applyFont="1" applyAlignment="1" applyProtection="1">
      <alignment vertical="center"/>
    </xf>
    <xf numFmtId="0" fontId="36" fillId="0" borderId="0" xfId="44" applyFont="1" applyFill="1" applyProtection="1"/>
    <xf numFmtId="0" fontId="1" fillId="0" borderId="0" xfId="44" applyProtection="1"/>
    <xf numFmtId="0" fontId="1" fillId="0" borderId="0" xfId="44"/>
    <xf numFmtId="0" fontId="1" fillId="0" borderId="0" xfId="44" applyFont="1" applyProtection="1"/>
    <xf numFmtId="0" fontId="35" fillId="0" borderId="0" xfId="44" applyFont="1" applyFill="1" applyBorder="1" applyProtection="1"/>
    <xf numFmtId="0" fontId="36" fillId="0" borderId="0" xfId="44" applyFont="1" applyFill="1" applyBorder="1" applyAlignment="1" applyProtection="1">
      <alignment horizontal="center"/>
    </xf>
    <xf numFmtId="0" fontId="35" fillId="0" borderId="0" xfId="44" applyFont="1" applyFill="1" applyBorder="1" applyAlignment="1" applyProtection="1">
      <alignment horizontal="right"/>
    </xf>
    <xf numFmtId="0" fontId="36" fillId="0" borderId="0" xfId="44" applyFont="1" applyFill="1" applyBorder="1" applyProtection="1"/>
    <xf numFmtId="0" fontId="36" fillId="0" borderId="0" xfId="44" applyFont="1" applyProtection="1"/>
    <xf numFmtId="0" fontId="36" fillId="0" borderId="0" xfId="44" applyFont="1" applyBorder="1" applyProtection="1"/>
    <xf numFmtId="0" fontId="36" fillId="0" borderId="0" xfId="44" applyFont="1" applyBorder="1" applyAlignment="1" applyProtection="1">
      <alignment horizontal="center"/>
    </xf>
    <xf numFmtId="0" fontId="36" fillId="0" borderId="51" xfId="44" applyFont="1" applyBorder="1" applyAlignment="1" applyProtection="1">
      <alignment horizontal="center"/>
    </xf>
    <xf numFmtId="0" fontId="36" fillId="0" borderId="49" xfId="44" applyFont="1" applyBorder="1" applyAlignment="1" applyProtection="1">
      <alignment horizontal="center"/>
    </xf>
    <xf numFmtId="0" fontId="36" fillId="0" borderId="0" xfId="44" applyFont="1" applyAlignment="1" applyProtection="1">
      <alignment horizontal="center"/>
    </xf>
    <xf numFmtId="0" fontId="36" fillId="0" borderId="0" xfId="44" applyFont="1" applyAlignment="1" applyProtection="1">
      <alignment horizontal="right"/>
    </xf>
    <xf numFmtId="0" fontId="1" fillId="0" borderId="0" xfId="44" applyFont="1"/>
    <xf numFmtId="0" fontId="36" fillId="0" borderId="0" xfId="44" applyFont="1" applyFill="1" applyAlignment="1" applyProtection="1">
      <alignment horizontal="center"/>
    </xf>
    <xf numFmtId="0" fontId="36" fillId="0" borderId="51" xfId="44" applyFont="1" applyFill="1" applyBorder="1" applyAlignment="1" applyProtection="1">
      <alignment horizontal="center"/>
    </xf>
    <xf numFmtId="0" fontId="38" fillId="0" borderId="0" xfId="44" applyFont="1" applyFill="1" applyBorder="1" applyAlignment="1" applyProtection="1">
      <alignment horizontal="center"/>
    </xf>
    <xf numFmtId="0" fontId="36" fillId="0" borderId="17" xfId="44" applyFont="1" applyBorder="1" applyAlignment="1" applyProtection="1">
      <alignment horizontal="center"/>
    </xf>
    <xf numFmtId="0" fontId="36" fillId="0" borderId="17" xfId="44" applyFont="1" applyBorder="1" applyProtection="1"/>
    <xf numFmtId="0" fontId="1" fillId="0" borderId="52" xfId="44" applyFont="1" applyBorder="1" applyProtection="1"/>
    <xf numFmtId="0" fontId="35" fillId="0" borderId="0" xfId="44" applyFont="1" applyBorder="1" applyAlignment="1" applyProtection="1">
      <alignment horizontal="center"/>
    </xf>
    <xf numFmtId="0" fontId="38" fillId="0" borderId="0" xfId="44" applyFont="1" applyBorder="1" applyAlignment="1" applyProtection="1">
      <alignment horizontal="center"/>
    </xf>
    <xf numFmtId="20" fontId="36" fillId="0" borderId="0" xfId="44" applyNumberFormat="1" applyFont="1" applyBorder="1" applyProtection="1"/>
    <xf numFmtId="0" fontId="35" fillId="0" borderId="0" xfId="44" applyFont="1" applyBorder="1" applyAlignment="1" applyProtection="1">
      <alignment horizontal="right"/>
    </xf>
    <xf numFmtId="0" fontId="35" fillId="0" borderId="0" xfId="44" applyFont="1" applyBorder="1" applyProtection="1"/>
    <xf numFmtId="0" fontId="1" fillId="0" borderId="0" xfId="44" applyBorder="1" applyProtection="1"/>
    <xf numFmtId="1" fontId="38" fillId="0" borderId="0" xfId="44" applyNumberFormat="1" applyFont="1" applyFill="1" applyAlignment="1" applyProtection="1">
      <alignment horizontal="center"/>
    </xf>
    <xf numFmtId="1" fontId="38" fillId="0" borderId="0" xfId="44" applyNumberFormat="1" applyFont="1" applyFill="1" applyBorder="1" applyAlignment="1" applyProtection="1">
      <alignment horizontal="center"/>
    </xf>
    <xf numFmtId="1" fontId="36" fillId="0" borderId="0" xfId="44" applyNumberFormat="1" applyFont="1" applyFill="1" applyAlignment="1" applyProtection="1">
      <alignment horizontal="center"/>
    </xf>
    <xf numFmtId="1" fontId="36" fillId="0" borderId="0" xfId="44" applyNumberFormat="1" applyFont="1" applyFill="1" applyBorder="1" applyAlignment="1" applyProtection="1">
      <alignment horizontal="center"/>
    </xf>
    <xf numFmtId="0" fontId="39" fillId="0" borderId="0" xfId="44" applyFont="1" applyAlignment="1" applyProtection="1">
      <alignment horizontal="center"/>
    </xf>
    <xf numFmtId="0" fontId="35" fillId="24" borderId="51" xfId="44" applyFont="1" applyFill="1" applyBorder="1" applyAlignment="1" applyProtection="1">
      <alignment horizontal="center"/>
    </xf>
    <xf numFmtId="0" fontId="36" fillId="24" borderId="0" xfId="44" applyFont="1" applyFill="1" applyProtection="1"/>
    <xf numFmtId="0" fontId="35" fillId="24" borderId="49" xfId="44" applyFont="1" applyFill="1" applyBorder="1" applyAlignment="1" applyProtection="1">
      <alignment horizontal="center"/>
    </xf>
    <xf numFmtId="0" fontId="35" fillId="24" borderId="17" xfId="44" applyFont="1" applyFill="1" applyBorder="1" applyProtection="1"/>
    <xf numFmtId="0" fontId="35" fillId="24" borderId="0" xfId="44" applyFont="1" applyFill="1" applyProtection="1"/>
    <xf numFmtId="0" fontId="36" fillId="25" borderId="0" xfId="44" applyFont="1" applyFill="1" applyAlignment="1" applyProtection="1">
      <alignment horizontal="center"/>
    </xf>
    <xf numFmtId="0" fontId="36" fillId="25" borderId="0" xfId="44" applyFont="1" applyFill="1" applyBorder="1" applyAlignment="1" applyProtection="1">
      <alignment horizontal="center"/>
    </xf>
    <xf numFmtId="0" fontId="36" fillId="25" borderId="51" xfId="44" applyFont="1" applyFill="1" applyBorder="1" applyAlignment="1" applyProtection="1">
      <alignment horizontal="center"/>
    </xf>
    <xf numFmtId="0" fontId="36" fillId="25" borderId="17" xfId="44" applyFont="1" applyFill="1" applyBorder="1" applyAlignment="1" applyProtection="1">
      <alignment horizontal="center"/>
    </xf>
    <xf numFmtId="0" fontId="36" fillId="25" borderId="49" xfId="44" applyFont="1" applyFill="1" applyBorder="1" applyAlignment="1" applyProtection="1">
      <alignment horizontal="center"/>
    </xf>
    <xf numFmtId="0" fontId="35" fillId="0" borderId="37" xfId="44" applyFont="1" applyBorder="1" applyAlignment="1" applyProtection="1">
      <alignment horizontal="right"/>
    </xf>
    <xf numFmtId="0" fontId="43" fillId="26" borderId="0" xfId="44" applyFont="1" applyFill="1" applyAlignment="1" applyProtection="1">
      <alignment horizontal="center"/>
    </xf>
    <xf numFmtId="0" fontId="43" fillId="26" borderId="0" xfId="44" applyFont="1" applyFill="1" applyBorder="1" applyAlignment="1" applyProtection="1">
      <alignment horizontal="center"/>
    </xf>
    <xf numFmtId="0" fontId="43" fillId="26" borderId="51" xfId="44" applyFont="1" applyFill="1" applyBorder="1" applyAlignment="1" applyProtection="1">
      <alignment horizontal="center"/>
    </xf>
    <xf numFmtId="0" fontId="43" fillId="26" borderId="17" xfId="44" applyFont="1" applyFill="1" applyBorder="1" applyAlignment="1" applyProtection="1">
      <alignment horizontal="center"/>
    </xf>
    <xf numFmtId="0" fontId="43" fillId="26" borderId="49" xfId="44" applyFont="1" applyFill="1" applyBorder="1" applyAlignment="1" applyProtection="1">
      <alignment horizontal="center"/>
    </xf>
    <xf numFmtId="0" fontId="44" fillId="24" borderId="51" xfId="44" applyFont="1" applyFill="1" applyBorder="1" applyAlignment="1" applyProtection="1">
      <alignment horizontal="center"/>
    </xf>
    <xf numFmtId="1" fontId="36" fillId="0" borderId="0" xfId="44" applyNumberFormat="1" applyFont="1" applyAlignment="1" applyProtection="1">
      <alignment horizontal="center"/>
    </xf>
    <xf numFmtId="1" fontId="36" fillId="0" borderId="0" xfId="44" applyNumberFormat="1" applyFont="1" applyBorder="1" applyAlignment="1" applyProtection="1">
      <alignment horizontal="center"/>
    </xf>
    <xf numFmtId="0" fontId="36" fillId="0" borderId="17" xfId="44" applyFont="1" applyFill="1" applyBorder="1" applyAlignment="1" applyProtection="1">
      <alignment horizontal="center"/>
    </xf>
    <xf numFmtId="0" fontId="36" fillId="0" borderId="49" xfId="44" applyFont="1" applyFill="1" applyBorder="1" applyAlignment="1" applyProtection="1">
      <alignment horizontal="center"/>
    </xf>
    <xf numFmtId="1" fontId="39" fillId="0" borderId="0" xfId="44" applyNumberFormat="1" applyFont="1" applyAlignment="1" applyProtection="1">
      <alignment horizontal="center"/>
    </xf>
    <xf numFmtId="0" fontId="36" fillId="27" borderId="0" xfId="44" applyFont="1" applyFill="1" applyAlignment="1" applyProtection="1">
      <alignment horizontal="center"/>
    </xf>
    <xf numFmtId="0" fontId="36" fillId="27" borderId="0" xfId="44" applyFont="1" applyFill="1" applyBorder="1" applyAlignment="1" applyProtection="1">
      <alignment horizontal="center"/>
    </xf>
    <xf numFmtId="0" fontId="36" fillId="27" borderId="51" xfId="44" applyFont="1" applyFill="1" applyBorder="1" applyAlignment="1" applyProtection="1">
      <alignment horizontal="center"/>
    </xf>
    <xf numFmtId="1" fontId="38" fillId="27" borderId="0" xfId="44" applyNumberFormat="1" applyFont="1" applyFill="1" applyAlignment="1" applyProtection="1">
      <alignment horizontal="center"/>
    </xf>
    <xf numFmtId="0" fontId="38" fillId="27" borderId="0" xfId="44" applyFont="1" applyFill="1" applyBorder="1" applyAlignment="1" applyProtection="1">
      <alignment horizontal="center"/>
    </xf>
    <xf numFmtId="1" fontId="38" fillId="27" borderId="0" xfId="44" applyNumberFormat="1" applyFont="1" applyFill="1" applyBorder="1" applyAlignment="1" applyProtection="1">
      <alignment horizontal="center"/>
    </xf>
    <xf numFmtId="1" fontId="36" fillId="27" borderId="0" xfId="44" applyNumberFormat="1" applyFont="1" applyFill="1" applyAlignment="1" applyProtection="1">
      <alignment horizontal="center"/>
    </xf>
    <xf numFmtId="1" fontId="36" fillId="27" borderId="0" xfId="44" applyNumberFormat="1" applyFont="1" applyFill="1" applyBorder="1" applyAlignment="1" applyProtection="1">
      <alignment horizontal="center"/>
    </xf>
    <xf numFmtId="0" fontId="36" fillId="27" borderId="17" xfId="44" applyFont="1" applyFill="1" applyBorder="1" applyAlignment="1" applyProtection="1">
      <alignment horizontal="center"/>
    </xf>
    <xf numFmtId="0" fontId="36" fillId="27" borderId="49" xfId="44" applyFont="1" applyFill="1" applyBorder="1" applyAlignment="1" applyProtection="1">
      <alignment horizontal="center"/>
    </xf>
    <xf numFmtId="0" fontId="36" fillId="28" borderId="51" xfId="44" applyFont="1" applyFill="1" applyBorder="1" applyAlignment="1" applyProtection="1">
      <alignment horizontal="center"/>
    </xf>
    <xf numFmtId="0" fontId="36" fillId="28" borderId="49" xfId="44" applyFont="1" applyFill="1" applyBorder="1" applyAlignment="1" applyProtection="1">
      <alignment horizontal="center"/>
    </xf>
    <xf numFmtId="0" fontId="36" fillId="0" borderId="56" xfId="44" applyFont="1" applyBorder="1" applyAlignment="1" applyProtection="1">
      <alignment horizontal="center"/>
    </xf>
    <xf numFmtId="0" fontId="36" fillId="0" borderId="57" xfId="44" applyFont="1" applyBorder="1" applyAlignment="1" applyProtection="1">
      <alignment horizontal="center"/>
    </xf>
    <xf numFmtId="0" fontId="36" fillId="0" borderId="58" xfId="44" applyFont="1" applyBorder="1" applyAlignment="1" applyProtection="1">
      <alignment horizontal="center"/>
    </xf>
    <xf numFmtId="0" fontId="35" fillId="28" borderId="53" xfId="44" applyFont="1" applyFill="1" applyBorder="1" applyAlignment="1" applyProtection="1">
      <alignment horizontal="center" vertical="center" textRotation="90"/>
    </xf>
    <xf numFmtId="0" fontId="0" fillId="28" borderId="37" xfId="0" applyFill="1" applyBorder="1" applyAlignment="1">
      <alignment horizontal="center" vertical="center" textRotation="90"/>
    </xf>
    <xf numFmtId="0" fontId="40" fillId="24" borderId="53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2" fillId="28" borderId="0" xfId="44" applyFont="1" applyFill="1" applyBorder="1" applyAlignment="1" applyProtection="1">
      <alignment horizontal="center" vertical="center"/>
    </xf>
    <xf numFmtId="0" fontId="0" fillId="28" borderId="17" xfId="0" applyFill="1" applyBorder="1" applyAlignment="1">
      <alignment horizontal="center" vertical="center"/>
    </xf>
    <xf numFmtId="0" fontId="42" fillId="28" borderId="54" xfId="44" applyFont="1" applyFill="1" applyBorder="1" applyAlignment="1" applyProtection="1">
      <alignment horizontal="center" vertical="center"/>
    </xf>
    <xf numFmtId="0" fontId="37" fillId="0" borderId="53" xfId="44" applyFont="1" applyBorder="1" applyAlignment="1" applyProtection="1">
      <alignment horizontal="center" vertical="center"/>
    </xf>
    <xf numFmtId="0" fontId="39" fillId="24" borderId="53" xfId="44" applyFont="1" applyFill="1" applyBorder="1" applyAlignment="1" applyProtection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4" borderId="51" xfId="0" applyFont="1" applyFill="1" applyBorder="1" applyAlignment="1">
      <alignment horizontal="center" vertical="center"/>
    </xf>
    <xf numFmtId="0" fontId="1" fillId="24" borderId="37" xfId="0" applyFont="1" applyFill="1" applyBorder="1" applyAlignment="1">
      <alignment horizontal="center" vertical="center"/>
    </xf>
    <xf numFmtId="0" fontId="1" fillId="24" borderId="17" xfId="0" applyFont="1" applyFill="1" applyBorder="1" applyAlignment="1">
      <alignment horizontal="center" vertical="center"/>
    </xf>
    <xf numFmtId="0" fontId="1" fillId="24" borderId="49" xfId="0" applyFont="1" applyFill="1" applyBorder="1" applyAlignment="1">
      <alignment horizontal="center" vertical="center"/>
    </xf>
    <xf numFmtId="0" fontId="38" fillId="24" borderId="53" xfId="44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36" fillId="28" borderId="54" xfId="44" applyFont="1" applyFill="1" applyBorder="1" applyAlignment="1" applyProtection="1">
      <alignment horizontal="center" vertical="center"/>
    </xf>
    <xf numFmtId="0" fontId="41" fillId="28" borderId="55" xfId="0" applyFont="1" applyFill="1" applyBorder="1" applyAlignment="1">
      <alignment horizontal="center" vertical="center"/>
    </xf>
    <xf numFmtId="0" fontId="37" fillId="0" borderId="0" xfId="44" applyFont="1" applyBorder="1" applyAlignment="1" applyProtection="1">
      <alignment horizontal="center" vertical="center"/>
    </xf>
    <xf numFmtId="0" fontId="37" fillId="24" borderId="0" xfId="44" applyFont="1" applyFill="1" applyAlignment="1" applyProtection="1">
      <alignment horizontal="center" vertical="center" wrapText="1"/>
    </xf>
    <xf numFmtId="0" fontId="37" fillId="24" borderId="0" xfId="44" applyFont="1" applyFill="1" applyAlignment="1" applyProtection="1">
      <alignment horizontal="center" vertical="center"/>
    </xf>
    <xf numFmtId="0" fontId="37" fillId="29" borderId="0" xfId="44" applyFont="1" applyFill="1" applyAlignment="1" applyProtection="1">
      <alignment horizontal="center" vertical="center" wrapText="1"/>
    </xf>
    <xf numFmtId="0" fontId="37" fillId="29" borderId="0" xfId="44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7" fillId="24" borderId="0" xfId="44" applyFont="1" applyFill="1" applyBorder="1" applyAlignment="1" applyProtection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37" fillId="30" borderId="0" xfId="44" applyFont="1" applyFill="1" applyAlignment="1" applyProtection="1">
      <alignment horizontal="center" vertical="center" wrapText="1"/>
    </xf>
    <xf numFmtId="0" fontId="37" fillId="30" borderId="0" xfId="44" applyFont="1" applyFill="1" applyAlignment="1" applyProtection="1">
      <alignment horizontal="center" vertical="center"/>
    </xf>
    <xf numFmtId="0" fontId="37" fillId="31" borderId="0" xfId="44" applyFont="1" applyFill="1" applyAlignment="1" applyProtection="1">
      <alignment horizontal="center" vertical="center" wrapText="1"/>
    </xf>
    <xf numFmtId="0" fontId="37" fillId="31" borderId="0" xfId="44" applyFont="1" applyFill="1" applyAlignment="1" applyProtection="1">
      <alignment horizontal="center" vertical="center"/>
    </xf>
    <xf numFmtId="0" fontId="37" fillId="32" borderId="0" xfId="44" applyFont="1" applyFill="1" applyAlignment="1" applyProtection="1">
      <alignment horizontal="center" vertical="center" wrapText="1"/>
    </xf>
    <xf numFmtId="0" fontId="37" fillId="32" borderId="0" xfId="44" applyFont="1" applyFill="1" applyAlignment="1" applyProtection="1">
      <alignment horizontal="center" vertical="center"/>
    </xf>
    <xf numFmtId="0" fontId="45" fillId="0" borderId="31" xfId="0" applyFont="1" applyBorder="1" applyAlignment="1" applyProtection="1"/>
    <xf numFmtId="0" fontId="46" fillId="0" borderId="31" xfId="0" applyFont="1" applyBorder="1" applyAlignment="1"/>
    <xf numFmtId="0" fontId="20" fillId="2" borderId="36" xfId="0" applyFont="1" applyFill="1" applyBorder="1" applyAlignment="1" applyProtection="1">
      <protection locked="0"/>
    </xf>
    <xf numFmtId="0" fontId="20" fillId="0" borderId="36" xfId="0" applyFont="1" applyBorder="1" applyAlignment="1"/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vertical="center"/>
      <protection locked="0"/>
    </xf>
    <xf numFmtId="0" fontId="20" fillId="0" borderId="45" xfId="0" applyFont="1" applyBorder="1" applyAlignment="1" applyProtection="1">
      <alignment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32" xfId="0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0" fillId="2" borderId="38" xfId="0" applyFont="1" applyFill="1" applyBorder="1" applyAlignment="1" applyProtection="1">
      <alignment vertical="center"/>
      <protection locked="0"/>
    </xf>
    <xf numFmtId="0" fontId="20" fillId="0" borderId="39" xfId="0" applyFont="1" applyBorder="1" applyAlignment="1" applyProtection="1">
      <alignment vertical="center"/>
      <protection locked="0"/>
    </xf>
    <xf numFmtId="0" fontId="20" fillId="0" borderId="40" xfId="0" applyFont="1" applyBorder="1" applyAlignment="1" applyProtection="1">
      <alignment vertical="center"/>
      <protection locked="0"/>
    </xf>
    <xf numFmtId="0" fontId="28" fillId="2" borderId="39" xfId="0" applyFont="1" applyFill="1" applyBorder="1" applyAlignment="1" applyProtection="1">
      <alignment horizontal="center" vertical="center"/>
      <protection locked="0"/>
    </xf>
    <xf numFmtId="0" fontId="20" fillId="2" borderId="42" xfId="0" applyFont="1" applyFill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43" xfId="0" applyFont="1" applyBorder="1" applyAlignment="1" applyProtection="1">
      <alignment vertical="center"/>
      <protection locked="0"/>
    </xf>
    <xf numFmtId="0" fontId="25" fillId="0" borderId="37" xfId="0" applyFont="1" applyBorder="1" applyAlignment="1" applyProtection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8" fillId="0" borderId="48" xfId="0" applyFont="1" applyBorder="1" applyAlignment="1" applyProtection="1">
      <alignment horizontal="center" vertical="center"/>
    </xf>
    <xf numFmtId="0" fontId="20" fillId="0" borderId="17" xfId="0" applyFont="1" applyBorder="1"/>
    <xf numFmtId="0" fontId="20" fillId="0" borderId="18" xfId="0" applyFont="1" applyBorder="1"/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0" fillId="2" borderId="46" xfId="0" applyFont="1" applyFill="1" applyBorder="1" applyAlignment="1" applyProtection="1">
      <alignment vertical="center"/>
      <protection locked="0"/>
    </xf>
    <xf numFmtId="0" fontId="20" fillId="0" borderId="47" xfId="0" applyFont="1" applyBorder="1" applyAlignment="1" applyProtection="1">
      <alignment vertical="center"/>
      <protection locked="0"/>
    </xf>
    <xf numFmtId="0" fontId="20" fillId="0" borderId="50" xfId="0" applyFont="1" applyBorder="1" applyAlignment="1" applyProtection="1">
      <alignment vertical="center"/>
      <protection locked="0"/>
    </xf>
    <xf numFmtId="0" fontId="28" fillId="2" borderId="47" xfId="0" applyFont="1" applyFill="1" applyBorder="1" applyAlignment="1" applyProtection="1">
      <alignment horizontal="center" vertical="center"/>
      <protection locked="0"/>
    </xf>
    <xf numFmtId="164" fontId="18" fillId="2" borderId="10" xfId="0" applyNumberFormat="1" applyFont="1" applyFill="1" applyBorder="1" applyAlignment="1" applyProtection="1">
      <alignment horizontal="center"/>
      <protection locked="0"/>
    </xf>
    <xf numFmtId="0" fontId="18" fillId="2" borderId="36" xfId="0" applyFont="1" applyFill="1" applyBorder="1" applyAlignment="1" applyProtection="1">
      <protection locked="0"/>
    </xf>
    <xf numFmtId="164" fontId="18" fillId="0" borderId="0" xfId="0" applyNumberFormat="1" applyFont="1" applyFill="1" applyBorder="1" applyAlignment="1" applyProtection="1">
      <alignment horizontal="center"/>
      <protection locked="0"/>
    </xf>
    <xf numFmtId="0" fontId="22" fillId="2" borderId="10" xfId="0" applyFont="1" applyFill="1" applyBorder="1" applyAlignment="1" applyProtection="1">
      <protection locked="0"/>
    </xf>
    <xf numFmtId="0" fontId="20" fillId="0" borderId="10" xfId="0" applyFont="1" applyBorder="1" applyAlignment="1" applyProtection="1">
      <protection locked="0"/>
    </xf>
    <xf numFmtId="164" fontId="23" fillId="2" borderId="10" xfId="0" applyNumberFormat="1" applyFont="1" applyFill="1" applyBorder="1" applyAlignment="1" applyProtection="1">
      <alignment horizontal="left"/>
      <protection locked="0"/>
    </xf>
    <xf numFmtId="0" fontId="24" fillId="0" borderId="10" xfId="0" applyFont="1" applyBorder="1" applyAlignment="1" applyProtection="1">
      <alignment horizontal="left"/>
      <protection locked="0"/>
    </xf>
    <xf numFmtId="164" fontId="23" fillId="2" borderId="36" xfId="0" applyNumberFormat="1" applyFont="1" applyFill="1" applyBorder="1" applyAlignment="1" applyProtection="1">
      <alignment horizontal="center"/>
      <protection locked="0"/>
    </xf>
    <xf numFmtId="0" fontId="20" fillId="0" borderId="36" xfId="0" applyFont="1" applyBorder="1" applyAlignment="1" applyProtection="1">
      <protection locked="0"/>
    </xf>
    <xf numFmtId="0" fontId="20" fillId="0" borderId="49" xfId="0" applyFont="1" applyBorder="1"/>
    <xf numFmtId="0" fontId="25" fillId="0" borderId="17" xfId="0" applyFont="1" applyBorder="1" applyAlignment="1" applyProtection="1">
      <alignment horizontal="center" vertical="center"/>
    </xf>
    <xf numFmtId="164" fontId="23" fillId="2" borderId="36" xfId="0" applyNumberFormat="1" applyFont="1" applyFill="1" applyBorder="1" applyAlignment="1" applyProtection="1">
      <alignment horizontal="center" wrapText="1"/>
      <protection locked="0"/>
    </xf>
  </cellXfs>
  <cellStyles count="45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Eingabe" xfId="28" builtinId="20" customBuiltin="1"/>
    <cellStyle name="Ergebnis" xfId="29" builtinId="25" customBuiltin="1"/>
    <cellStyle name="Gut" xfId="30" builtinId="26" customBuiltin="1"/>
    <cellStyle name="Hervorhebung 1" xfId="31"/>
    <cellStyle name="Hervorhebung 2" xfId="32"/>
    <cellStyle name="Hervorhebung 3" xfId="33"/>
    <cellStyle name="Neutral" xfId="34" builtinId="28" customBuiltin="1"/>
    <cellStyle name="Notiz" xfId="35" builtinId="10" customBuiltin="1"/>
    <cellStyle name="Schlecht" xfId="36" builtinId="27" customBuiltin="1"/>
    <cellStyle name="Standard" xfId="0" builtinId="0"/>
    <cellStyle name="Standard 2" xfId="44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prüfen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CB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0</xdr:colOff>
      <xdr:row>63</xdr:row>
      <xdr:rowOff>9525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525" y="161925"/>
          <a:ext cx="571500" cy="9744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45720" tIns="41148" rIns="45720" bIns="41148" anchor="ctr" upright="1"/>
        <a:lstStyle/>
        <a:p>
          <a:pPr algn="ctr" rtl="0">
            <a:defRPr sz="1000"/>
          </a:pPr>
          <a:r>
            <a:rPr lang="de-DE" sz="2400" b="1" i="0" strike="noStrike">
              <a:solidFill>
                <a:srgbClr val="000000"/>
              </a:solidFill>
              <a:latin typeface="Times New Roman"/>
              <a:cs typeface="Times New Roman"/>
            </a:rPr>
            <a:t>Österreichische Jugendmnnschaftsmeisterschaften 2017</a:t>
          </a:r>
          <a:endParaRPr lang="de-DE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0</xdr:colOff>
      <xdr:row>49</xdr:row>
      <xdr:rowOff>9525</xdr:rowOff>
    </xdr:from>
    <xdr:to>
      <xdr:col>3</xdr:col>
      <xdr:colOff>0</xdr:colOff>
      <xdr:row>63</xdr:row>
      <xdr:rowOff>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800100" y="7543800"/>
          <a:ext cx="581025" cy="2352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askö kelag Kärnten</a:t>
          </a:r>
        </a:p>
        <a:p>
          <a:pPr algn="ctr" rtl="0">
            <a:defRPr sz="1000"/>
          </a:pPr>
          <a:endParaRPr lang="de-DE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de-DE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VERANSTALTER</a:t>
          </a:r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800100" y="4467225"/>
          <a:ext cx="581025" cy="2552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20 / 21.05.2017</a:t>
          </a:r>
        </a:p>
        <a:p>
          <a:pPr algn="ctr" rtl="0">
            <a:defRPr sz="1000"/>
          </a:pPr>
          <a:endParaRPr lang="de-DE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10</xdr:row>
      <xdr:rowOff>9525</xdr:rowOff>
    </xdr:from>
    <xdr:to>
      <xdr:col>3</xdr:col>
      <xdr:colOff>0</xdr:colOff>
      <xdr:row>24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809625" y="1638300"/>
          <a:ext cx="571500" cy="2428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36576" tIns="32004" rIns="36576" bIns="32004" anchor="ctr" upright="1"/>
        <a:lstStyle/>
        <a:p>
          <a:pPr algn="ctr" rtl="0">
            <a:defRPr sz="1000"/>
          </a:pPr>
          <a:r>
            <a:rPr lang="de-DE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Klagenfurt, SH St. Ruprecht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0</xdr:colOff>
      <xdr:row>8</xdr:row>
      <xdr:rowOff>9525</xdr:rowOff>
    </xdr:to>
    <xdr:sp macro="" textlink="">
      <xdr:nvSpPr>
        <xdr:cNvPr id="6" name="Text 5"/>
        <xdr:cNvSpPr txBox="1">
          <a:spLocks noChangeArrowheads="1"/>
        </xdr:cNvSpPr>
      </xdr:nvSpPr>
      <xdr:spPr bwMode="auto">
        <a:xfrm>
          <a:off x="800100" y="161925"/>
          <a:ext cx="58102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1518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1519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99060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66675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9525</xdr:rowOff>
    </xdr:from>
    <xdr:to>
      <xdr:col>35</xdr:col>
      <xdr:colOff>19050</xdr:colOff>
      <xdr:row>22</xdr:row>
      <xdr:rowOff>9525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9525" y="6991350"/>
          <a:ext cx="101536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285750</xdr:colOff>
      <xdr:row>0</xdr:row>
      <xdr:rowOff>114300</xdr:rowOff>
    </xdr:from>
    <xdr:to>
      <xdr:col>33</xdr:col>
      <xdr:colOff>66676</xdr:colOff>
      <xdr:row>3</xdr:row>
      <xdr:rowOff>295275</xdr:rowOff>
    </xdr:to>
    <xdr:pic>
      <xdr:nvPicPr>
        <xdr:cNvPr id="3" name="Grafik 3" descr="OEBVLogoklein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15400" y="11430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BU66"/>
  <sheetViews>
    <sheetView tabSelected="1" topLeftCell="A4" zoomScale="104" zoomScaleNormal="104" zoomScalePageLayoutView="20" workbookViewId="0">
      <selection activeCell="AZ32" sqref="AZ32:AZ36"/>
    </sheetView>
  </sheetViews>
  <sheetFormatPr baseColWidth="10" defaultRowHeight="12.75"/>
  <cols>
    <col min="1" max="1" width="8.7109375" style="67" customWidth="1"/>
    <col min="2" max="2" width="3.28515625" style="67" customWidth="1"/>
    <col min="3" max="4" width="8.7109375" style="67" customWidth="1"/>
    <col min="5" max="5" width="25.7109375" style="67" customWidth="1"/>
    <col min="6" max="7" width="3.28515625" style="67" customWidth="1"/>
    <col min="8" max="10" width="4.5703125" style="67" customWidth="1"/>
    <col min="11" max="12" width="3.28515625" style="67" customWidth="1"/>
    <col min="13" max="15" width="4.7109375" style="67" customWidth="1"/>
    <col min="16" max="17" width="3.28515625" style="67" customWidth="1"/>
    <col min="18" max="18" width="4.5703125" style="67" customWidth="1"/>
    <col min="19" max="19" width="3.28515625" style="67" customWidth="1"/>
    <col min="20" max="20" width="3.85546875" style="67" customWidth="1"/>
    <col min="21" max="22" width="3.28515625" style="67" customWidth="1"/>
    <col min="23" max="23" width="4.85546875" style="67" customWidth="1"/>
    <col min="24" max="24" width="3.28515625" style="67" customWidth="1"/>
    <col min="25" max="25" width="4.28515625" style="67" customWidth="1"/>
    <col min="26" max="27" width="3.28515625" style="67" customWidth="1"/>
    <col min="28" max="28" width="4.28515625" style="67" customWidth="1"/>
    <col min="29" max="29" width="3.28515625" style="67" customWidth="1"/>
    <col min="30" max="30" width="4.140625" style="67" customWidth="1"/>
    <col min="31" max="31" width="3.28515625" style="67" customWidth="1"/>
    <col min="32" max="32" width="1.85546875" style="67" customWidth="1"/>
    <col min="33" max="33" width="4.140625" style="67" customWidth="1"/>
    <col min="34" max="34" width="1.85546875" style="67" customWidth="1"/>
    <col min="35" max="35" width="1.5703125" style="67" customWidth="1"/>
    <col min="36" max="38" width="4.7109375" style="67" customWidth="1"/>
    <col min="39" max="39" width="1.7109375" style="67" customWidth="1"/>
    <col min="40" max="40" width="1.42578125" style="67" customWidth="1"/>
    <col min="41" max="41" width="4.42578125" style="67" customWidth="1"/>
    <col min="42" max="42" width="3.28515625" style="67" customWidth="1"/>
    <col min="43" max="43" width="4.85546875" style="67" customWidth="1"/>
    <col min="44" max="45" width="1.5703125" style="67" customWidth="1"/>
    <col min="46" max="46" width="5.7109375" style="67" customWidth="1"/>
    <col min="47" max="47" width="5.140625" style="67" customWidth="1"/>
    <col min="48" max="48" width="5.7109375" style="67" customWidth="1"/>
    <col min="49" max="49" width="2" style="67" customWidth="1"/>
    <col min="50" max="50" width="5.7109375" style="67" customWidth="1"/>
    <col min="51" max="51" width="5.42578125" style="67" customWidth="1"/>
    <col min="52" max="52" width="29.28515625" style="67" customWidth="1"/>
    <col min="53" max="16384" width="11.42578125" style="67"/>
  </cols>
  <sheetData>
    <row r="1" spans="1:73">
      <c r="A1" s="62"/>
      <c r="B1" s="63"/>
      <c r="C1" s="63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6"/>
      <c r="BB1" s="66"/>
      <c r="BC1" s="66"/>
      <c r="BD1" s="66"/>
      <c r="BE1" s="66"/>
      <c r="BF1" s="66"/>
      <c r="BG1" s="66"/>
      <c r="BH1" s="66"/>
    </row>
    <row r="2" spans="1:73">
      <c r="A2" s="68"/>
      <c r="B2" s="63"/>
      <c r="C2" s="63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6"/>
      <c r="BB2" s="66"/>
      <c r="BC2" s="66"/>
      <c r="BD2" s="66"/>
      <c r="BE2" s="66"/>
      <c r="BF2" s="66"/>
      <c r="BG2" s="66"/>
      <c r="BH2" s="66"/>
    </row>
    <row r="3" spans="1:73">
      <c r="A3" s="68"/>
      <c r="B3" s="63"/>
      <c r="C3" s="63"/>
      <c r="D3" s="64"/>
      <c r="E3" s="69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1"/>
      <c r="AZ3" s="72"/>
      <c r="BA3" s="66"/>
      <c r="BB3" s="66"/>
      <c r="BC3" s="66"/>
      <c r="BD3" s="66"/>
      <c r="BE3" s="66"/>
      <c r="BF3" s="66"/>
      <c r="BG3" s="66"/>
      <c r="BH3" s="66"/>
    </row>
    <row r="4" spans="1:73">
      <c r="A4" s="68"/>
      <c r="B4" s="63"/>
      <c r="C4" s="63"/>
      <c r="D4" s="64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1"/>
      <c r="AZ4" s="72"/>
      <c r="BA4" s="66"/>
      <c r="BB4" s="66"/>
      <c r="BC4" s="66"/>
      <c r="BD4" s="66"/>
      <c r="BE4" s="66"/>
      <c r="BF4" s="66"/>
      <c r="BG4" s="66"/>
      <c r="BH4" s="66"/>
    </row>
    <row r="5" spans="1:73">
      <c r="A5" s="68"/>
      <c r="B5" s="63"/>
      <c r="C5" s="63"/>
      <c r="D5" s="64"/>
      <c r="E5" s="69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1"/>
      <c r="AZ5" s="72"/>
      <c r="BA5" s="66"/>
      <c r="BB5" s="66"/>
      <c r="BC5" s="66"/>
      <c r="BD5" s="66"/>
      <c r="BE5" s="66"/>
      <c r="BF5" s="66"/>
      <c r="BG5" s="66"/>
      <c r="BH5" s="66"/>
    </row>
    <row r="6" spans="1:73">
      <c r="A6" s="68"/>
      <c r="B6" s="63"/>
      <c r="C6" s="63"/>
      <c r="D6" s="64"/>
      <c r="E6" s="6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1"/>
      <c r="AZ6" s="72"/>
      <c r="BA6" s="66"/>
      <c r="BB6" s="66"/>
      <c r="BC6" s="66"/>
      <c r="BD6" s="66"/>
      <c r="BE6" s="66"/>
      <c r="BF6" s="66"/>
      <c r="BG6" s="66"/>
      <c r="BH6" s="66"/>
    </row>
    <row r="7" spans="1:73">
      <c r="A7" s="68"/>
      <c r="B7" s="63"/>
      <c r="C7" s="63"/>
      <c r="D7" s="64"/>
      <c r="E7" s="69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1"/>
      <c r="AZ7" s="72"/>
      <c r="BA7" s="66"/>
      <c r="BB7" s="66"/>
      <c r="BC7" s="66"/>
      <c r="BD7" s="66"/>
      <c r="BE7" s="66"/>
      <c r="BF7" s="66"/>
      <c r="BG7" s="66"/>
      <c r="BH7" s="66"/>
    </row>
    <row r="8" spans="1:73" ht="29.25" customHeight="1">
      <c r="A8" s="68"/>
      <c r="B8" s="63"/>
      <c r="C8" s="63"/>
      <c r="D8" s="64"/>
      <c r="E8" s="171" t="s">
        <v>55</v>
      </c>
      <c r="F8" s="98"/>
      <c r="G8" s="147" t="s">
        <v>38</v>
      </c>
      <c r="H8" s="166"/>
      <c r="I8" s="166"/>
      <c r="J8" s="166"/>
      <c r="K8" s="167"/>
      <c r="L8" s="147" t="s">
        <v>39</v>
      </c>
      <c r="M8" s="166"/>
      <c r="N8" s="166"/>
      <c r="O8" s="166"/>
      <c r="P8" s="167"/>
      <c r="Q8" s="147" t="s">
        <v>40</v>
      </c>
      <c r="R8" s="166"/>
      <c r="S8" s="166"/>
      <c r="T8" s="166"/>
      <c r="U8" s="167"/>
      <c r="V8" s="147" t="s">
        <v>41</v>
      </c>
      <c r="W8" s="166"/>
      <c r="X8" s="166"/>
      <c r="Y8" s="166"/>
      <c r="Z8" s="167"/>
      <c r="AA8" s="147" t="s">
        <v>42</v>
      </c>
      <c r="AB8" s="148"/>
      <c r="AC8" s="148"/>
      <c r="AD8" s="148"/>
      <c r="AE8" s="149"/>
      <c r="AF8" s="137" t="s">
        <v>60</v>
      </c>
      <c r="AG8" s="138"/>
      <c r="AH8" s="139"/>
      <c r="AI8" s="153" t="s">
        <v>56</v>
      </c>
      <c r="AJ8" s="154"/>
      <c r="AK8" s="154"/>
      <c r="AL8" s="154"/>
      <c r="AM8" s="155"/>
      <c r="AN8" s="153" t="s">
        <v>43</v>
      </c>
      <c r="AO8" s="154"/>
      <c r="AP8" s="154"/>
      <c r="AQ8" s="154"/>
      <c r="AR8" s="155"/>
      <c r="AS8" s="153" t="s">
        <v>10</v>
      </c>
      <c r="AT8" s="154"/>
      <c r="AU8" s="154"/>
      <c r="AV8" s="154"/>
      <c r="AW8" s="155"/>
      <c r="AX8" s="159" t="s">
        <v>44</v>
      </c>
      <c r="AY8" s="135" t="s">
        <v>44</v>
      </c>
      <c r="AZ8" s="143" t="s">
        <v>45</v>
      </c>
      <c r="BA8" s="66"/>
      <c r="BB8" s="66"/>
      <c r="BC8" s="66"/>
      <c r="BD8" s="66"/>
      <c r="BE8" s="66"/>
      <c r="BF8" s="66"/>
      <c r="BG8" s="66"/>
      <c r="BH8" s="66"/>
    </row>
    <row r="9" spans="1:73" ht="29.25" customHeight="1" thickBot="1">
      <c r="A9" s="68"/>
      <c r="B9" s="63"/>
      <c r="C9" s="63"/>
      <c r="D9" s="64"/>
      <c r="E9" s="172"/>
      <c r="F9" s="100"/>
      <c r="G9" s="168"/>
      <c r="H9" s="169"/>
      <c r="I9" s="169"/>
      <c r="J9" s="169"/>
      <c r="K9" s="170"/>
      <c r="L9" s="168"/>
      <c r="M9" s="169"/>
      <c r="N9" s="169" t="s">
        <v>39</v>
      </c>
      <c r="O9" s="169"/>
      <c r="P9" s="170"/>
      <c r="Q9" s="168"/>
      <c r="R9" s="169"/>
      <c r="S9" s="169" t="s">
        <v>40</v>
      </c>
      <c r="T9" s="169"/>
      <c r="U9" s="170"/>
      <c r="V9" s="168"/>
      <c r="W9" s="169"/>
      <c r="X9" s="169" t="s">
        <v>41</v>
      </c>
      <c r="Y9" s="169"/>
      <c r="Z9" s="170"/>
      <c r="AA9" s="150"/>
      <c r="AB9" s="151"/>
      <c r="AC9" s="151" t="s">
        <v>42</v>
      </c>
      <c r="AD9" s="151"/>
      <c r="AE9" s="152"/>
      <c r="AF9" s="140"/>
      <c r="AG9" s="141"/>
      <c r="AH9" s="142"/>
      <c r="AI9" s="156"/>
      <c r="AJ9" s="157"/>
      <c r="AK9" s="157"/>
      <c r="AL9" s="157"/>
      <c r="AM9" s="158"/>
      <c r="AN9" s="156" t="s">
        <v>43</v>
      </c>
      <c r="AO9" s="157"/>
      <c r="AP9" s="157"/>
      <c r="AQ9" s="157"/>
      <c r="AR9" s="158"/>
      <c r="AS9" s="156" t="s">
        <v>10</v>
      </c>
      <c r="AT9" s="157"/>
      <c r="AU9" s="157"/>
      <c r="AV9" s="157"/>
      <c r="AW9" s="158"/>
      <c r="AX9" s="160"/>
      <c r="AY9" s="136"/>
      <c r="AZ9" s="144"/>
      <c r="BA9" s="66"/>
      <c r="BB9" s="66"/>
      <c r="BC9" s="66"/>
      <c r="BD9" s="66"/>
      <c r="BE9" s="66"/>
      <c r="BF9" s="66"/>
      <c r="BG9" s="66"/>
      <c r="BH9" s="66"/>
    </row>
    <row r="10" spans="1:73">
      <c r="A10" s="68"/>
      <c r="B10" s="63"/>
      <c r="C10" s="63"/>
      <c r="D10" s="64"/>
      <c r="E10" s="102"/>
      <c r="F10" s="98"/>
      <c r="G10" s="103"/>
      <c r="H10" s="103"/>
      <c r="I10" s="104"/>
      <c r="J10" s="104"/>
      <c r="K10" s="105"/>
      <c r="L10" s="120"/>
      <c r="M10" s="120"/>
      <c r="N10" s="121"/>
      <c r="O10" s="121"/>
      <c r="P10" s="122"/>
      <c r="Q10" s="120"/>
      <c r="R10" s="120"/>
      <c r="S10" s="121"/>
      <c r="T10" s="121"/>
      <c r="U10" s="122"/>
      <c r="V10" s="120"/>
      <c r="W10" s="120"/>
      <c r="X10" s="121"/>
      <c r="Y10" s="121"/>
      <c r="Z10" s="122"/>
      <c r="AA10" s="120"/>
      <c r="AB10" s="120"/>
      <c r="AC10" s="121"/>
      <c r="AD10" s="121"/>
      <c r="AE10" s="122"/>
      <c r="AF10" s="75"/>
      <c r="AG10" s="75"/>
      <c r="AH10" s="76"/>
      <c r="AI10" s="75"/>
      <c r="AJ10" s="78"/>
      <c r="AK10" s="78"/>
      <c r="AL10" s="75"/>
      <c r="AM10" s="76"/>
      <c r="AN10" s="75"/>
      <c r="AO10" s="78"/>
      <c r="AP10" s="78"/>
      <c r="AQ10" s="75"/>
      <c r="AR10" s="76"/>
      <c r="AS10" s="75"/>
      <c r="AT10" s="78"/>
      <c r="AU10" s="78"/>
      <c r="AV10" s="78"/>
      <c r="AW10" s="76"/>
      <c r="AX10" s="130"/>
      <c r="AY10" s="79"/>
      <c r="AZ10" s="73"/>
      <c r="BA10" s="68"/>
      <c r="BB10" s="68"/>
      <c r="BC10" s="68"/>
      <c r="BD10" s="68"/>
      <c r="BE10" s="68"/>
      <c r="BF10" s="68"/>
      <c r="BG10" s="68"/>
      <c r="BH10" s="68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</row>
    <row r="11" spans="1:73" ht="12.75" customHeight="1">
      <c r="A11" s="68"/>
      <c r="B11" s="63"/>
      <c r="C11" s="63"/>
      <c r="D11" s="64"/>
      <c r="E11" s="162" t="s">
        <v>65</v>
      </c>
      <c r="F11" s="98"/>
      <c r="G11" s="103"/>
      <c r="H11" s="103"/>
      <c r="I11" s="104"/>
      <c r="J11" s="104"/>
      <c r="K11" s="105"/>
      <c r="L11" s="120"/>
      <c r="M11" s="120"/>
      <c r="N11" s="121">
        <f>IF(M12&gt;O12,1,0)</f>
        <v>1</v>
      </c>
      <c r="O11" s="121"/>
      <c r="P11" s="122"/>
      <c r="Q11" s="120"/>
      <c r="R11" s="120"/>
      <c r="S11" s="121">
        <f>IF(R12&gt;T12,1,0)</f>
        <v>1</v>
      </c>
      <c r="T11" s="121"/>
      <c r="U11" s="122"/>
      <c r="V11" s="120"/>
      <c r="W11" s="120"/>
      <c r="X11" s="121">
        <f>IF(W12&gt;Y12,1,0)</f>
        <v>1</v>
      </c>
      <c r="Y11" s="121"/>
      <c r="Z11" s="122"/>
      <c r="AA11" s="120"/>
      <c r="AB11" s="120"/>
      <c r="AC11" s="121">
        <f>IF(AB12&gt;AD12,1,0)</f>
        <v>0</v>
      </c>
      <c r="AD11" s="121"/>
      <c r="AE11" s="122"/>
      <c r="AF11" s="75"/>
      <c r="AG11" s="75"/>
      <c r="AH11" s="76"/>
      <c r="AI11" s="75"/>
      <c r="AJ11" s="78"/>
      <c r="AK11" s="78"/>
      <c r="AL11" s="75"/>
      <c r="AM11" s="76"/>
      <c r="AN11" s="75"/>
      <c r="AO11" s="78"/>
      <c r="AP11" s="78"/>
      <c r="AQ11" s="75"/>
      <c r="AR11" s="76"/>
      <c r="AS11" s="75"/>
      <c r="AT11" s="78"/>
      <c r="AU11" s="78"/>
      <c r="AV11" s="78"/>
      <c r="AW11" s="76"/>
      <c r="AX11" s="145" t="s">
        <v>64</v>
      </c>
      <c r="AY11" s="79"/>
      <c r="AZ11" s="173" t="s">
        <v>98</v>
      </c>
      <c r="BA11" s="68"/>
      <c r="BB11" s="68"/>
      <c r="BC11" s="68"/>
      <c r="BD11" s="68"/>
      <c r="BE11" s="68"/>
      <c r="BF11" s="68"/>
      <c r="BG11" s="68"/>
      <c r="BH11" s="68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</row>
    <row r="12" spans="1:73" ht="18.75" customHeight="1">
      <c r="A12" s="68"/>
      <c r="B12" s="63"/>
      <c r="C12" s="63"/>
      <c r="D12" s="64"/>
      <c r="E12" s="163"/>
      <c r="F12" s="98"/>
      <c r="G12" s="103"/>
      <c r="H12" s="103"/>
      <c r="I12" s="104"/>
      <c r="J12" s="104"/>
      <c r="K12" s="105"/>
      <c r="L12" s="120"/>
      <c r="M12" s="123">
        <f>SUM('A - B '!AG16)</f>
        <v>4</v>
      </c>
      <c r="N12" s="124" t="s">
        <v>17</v>
      </c>
      <c r="O12" s="125">
        <f>SUM('A - B '!AI16)</f>
        <v>1</v>
      </c>
      <c r="P12" s="122"/>
      <c r="Q12" s="120"/>
      <c r="R12" s="123">
        <f>SUM('A - C '!AG16)</f>
        <v>5</v>
      </c>
      <c r="S12" s="124" t="s">
        <v>17</v>
      </c>
      <c r="T12" s="125">
        <f>SUM('A - B '!AN16)</f>
        <v>0</v>
      </c>
      <c r="U12" s="122"/>
      <c r="V12" s="120"/>
      <c r="W12" s="123">
        <f>SUM('A - D '!AG16)</f>
        <v>4</v>
      </c>
      <c r="X12" s="124" t="s">
        <v>17</v>
      </c>
      <c r="Y12" s="125">
        <f>SUM('A - D '!AI16)</f>
        <v>1</v>
      </c>
      <c r="Z12" s="122"/>
      <c r="AA12" s="120"/>
      <c r="AB12" s="123">
        <f>SUM('A - E '!AG16)</f>
        <v>0</v>
      </c>
      <c r="AC12" s="124" t="s">
        <v>17</v>
      </c>
      <c r="AD12" s="125">
        <f>SUM('A - E '!AI16)</f>
        <v>0</v>
      </c>
      <c r="AE12" s="122"/>
      <c r="AF12" s="75"/>
      <c r="AG12" s="97">
        <f>SUM(AC11,X11,S11,N11)</f>
        <v>3</v>
      </c>
      <c r="AH12" s="76"/>
      <c r="AI12" s="75"/>
      <c r="AJ12" s="97">
        <f>SUM(H12,M12,R12,W12,AB12)</f>
        <v>13</v>
      </c>
      <c r="AK12" s="97" t="s">
        <v>17</v>
      </c>
      <c r="AL12" s="97">
        <f>SUM(J12,O12,T12,Y12,AD12)</f>
        <v>2</v>
      </c>
      <c r="AM12" s="76"/>
      <c r="AN12" s="75"/>
      <c r="AO12" s="78">
        <f>SUM(H13,M13,R13,W13,AB13)</f>
        <v>26</v>
      </c>
      <c r="AP12" s="78" t="s">
        <v>17</v>
      </c>
      <c r="AQ12" s="75">
        <f>SUM(J13,O13,T13,Y13,AD13)</f>
        <v>6</v>
      </c>
      <c r="AR12" s="76"/>
      <c r="AS12" s="75"/>
      <c r="AT12" s="78">
        <f>SUM(H14,M14,R14,W14,AB14)</f>
        <v>643</v>
      </c>
      <c r="AU12" s="78" t="s">
        <v>17</v>
      </c>
      <c r="AV12" s="78">
        <f>SUM(J14,O14,T14,Y14,AD14)</f>
        <v>478</v>
      </c>
      <c r="AW12" s="76"/>
      <c r="AX12" s="145"/>
      <c r="AY12" s="79"/>
      <c r="AZ12" s="174"/>
      <c r="BA12" s="68"/>
      <c r="BB12" s="68"/>
      <c r="BC12" s="68"/>
      <c r="BD12" s="68"/>
      <c r="BE12" s="68"/>
      <c r="BF12" s="68"/>
      <c r="BG12" s="68"/>
      <c r="BH12" s="68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</row>
    <row r="13" spans="1:73" ht="12.75" customHeight="1">
      <c r="A13" s="68"/>
      <c r="B13" s="63"/>
      <c r="C13" s="63"/>
      <c r="D13" s="64"/>
      <c r="E13" s="163"/>
      <c r="F13" s="98" t="s">
        <v>38</v>
      </c>
      <c r="G13" s="103"/>
      <c r="H13" s="103"/>
      <c r="I13" s="104"/>
      <c r="J13" s="104"/>
      <c r="K13" s="105"/>
      <c r="L13" s="120"/>
      <c r="M13" s="126">
        <f>SUM('A - B '!AD16)</f>
        <v>8</v>
      </c>
      <c r="N13" s="121" t="s">
        <v>17</v>
      </c>
      <c r="O13" s="127">
        <f>SUM('A - B '!AF16)</f>
        <v>3</v>
      </c>
      <c r="P13" s="122"/>
      <c r="Q13" s="120"/>
      <c r="R13" s="126">
        <f>SUM('A - C '!AD16)</f>
        <v>10</v>
      </c>
      <c r="S13" s="121" t="s">
        <v>17</v>
      </c>
      <c r="T13" s="127">
        <f>SUM('A - C '!AF16)</f>
        <v>0</v>
      </c>
      <c r="U13" s="122"/>
      <c r="V13" s="120"/>
      <c r="W13" s="126">
        <f>SUM('A - D '!AD16)</f>
        <v>8</v>
      </c>
      <c r="X13" s="121" t="s">
        <v>17</v>
      </c>
      <c r="Y13" s="127">
        <f>SUM('A - D '!AF16)</f>
        <v>3</v>
      </c>
      <c r="Z13" s="122"/>
      <c r="AA13" s="120"/>
      <c r="AB13" s="126">
        <f>SUM('A - E '!AD16)</f>
        <v>0</v>
      </c>
      <c r="AC13" s="121" t="s">
        <v>17</v>
      </c>
      <c r="AD13" s="127">
        <f>SUM('A - E '!AF16)</f>
        <v>0</v>
      </c>
      <c r="AE13" s="122"/>
      <c r="AF13" s="75"/>
      <c r="AG13" s="75"/>
      <c r="AH13" s="76"/>
      <c r="AI13" s="75"/>
      <c r="AJ13" s="78"/>
      <c r="AK13" s="78"/>
      <c r="AL13" s="75"/>
      <c r="AM13" s="76"/>
      <c r="AN13" s="75"/>
      <c r="AO13" s="78"/>
      <c r="AP13" s="78"/>
      <c r="AQ13" s="75"/>
      <c r="AR13" s="76"/>
      <c r="AS13" s="75"/>
      <c r="AT13" s="78"/>
      <c r="AU13" s="78"/>
      <c r="AV13" s="78"/>
      <c r="AW13" s="76"/>
      <c r="AX13" s="145"/>
      <c r="AY13" s="79"/>
      <c r="AZ13" s="174"/>
      <c r="BA13" s="68"/>
      <c r="BB13" s="68"/>
      <c r="BC13" s="68"/>
      <c r="BD13" s="68"/>
      <c r="BE13" s="68"/>
      <c r="BF13" s="68"/>
      <c r="BG13" s="68"/>
      <c r="BH13" s="68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</row>
    <row r="14" spans="1:73" ht="12.75" customHeight="1">
      <c r="A14" s="68"/>
      <c r="B14" s="63"/>
      <c r="C14" s="63"/>
      <c r="D14" s="64"/>
      <c r="E14" s="163"/>
      <c r="F14" s="98"/>
      <c r="G14" s="103"/>
      <c r="H14" s="103"/>
      <c r="I14" s="104"/>
      <c r="J14" s="104"/>
      <c r="K14" s="105"/>
      <c r="L14" s="120"/>
      <c r="M14" s="126">
        <f>SUM('A - B '!AA16)</f>
        <v>208</v>
      </c>
      <c r="N14" s="121" t="s">
        <v>17</v>
      </c>
      <c r="O14" s="127">
        <f>SUM('A - B '!AC16)</f>
        <v>167</v>
      </c>
      <c r="P14" s="122"/>
      <c r="Q14" s="120"/>
      <c r="R14" s="126">
        <f>SUM('A - C '!AA16)</f>
        <v>211</v>
      </c>
      <c r="S14" s="121" t="s">
        <v>17</v>
      </c>
      <c r="T14" s="127">
        <f>SUM('A - C '!AC16)</f>
        <v>136</v>
      </c>
      <c r="U14" s="122"/>
      <c r="V14" s="120"/>
      <c r="W14" s="126">
        <f>SUM('A - D '!AA16)</f>
        <v>224</v>
      </c>
      <c r="X14" s="121" t="s">
        <v>17</v>
      </c>
      <c r="Y14" s="127">
        <f>SUM('A - D '!AC16)</f>
        <v>175</v>
      </c>
      <c r="Z14" s="122"/>
      <c r="AA14" s="120"/>
      <c r="AB14" s="126">
        <f>SUM('A - E '!AA16)</f>
        <v>0</v>
      </c>
      <c r="AC14" s="121" t="s">
        <v>17</v>
      </c>
      <c r="AD14" s="127">
        <f>SUM('A - E '!AC16)</f>
        <v>0</v>
      </c>
      <c r="AE14" s="122"/>
      <c r="AF14" s="75"/>
      <c r="AG14" s="75"/>
      <c r="AH14" s="76"/>
      <c r="AI14" s="75"/>
      <c r="AJ14" s="78"/>
      <c r="AK14" s="78"/>
      <c r="AL14" s="75"/>
      <c r="AM14" s="76"/>
      <c r="AN14" s="75"/>
      <c r="AO14" s="78"/>
      <c r="AP14" s="78"/>
      <c r="AQ14" s="75"/>
      <c r="AR14" s="76"/>
      <c r="AS14" s="75"/>
      <c r="AT14" s="78"/>
      <c r="AU14" s="78"/>
      <c r="AV14" s="78"/>
      <c r="AW14" s="76"/>
      <c r="AX14" s="145"/>
      <c r="AY14" s="146" t="s">
        <v>46</v>
      </c>
      <c r="AZ14" s="174"/>
      <c r="BA14" s="68"/>
      <c r="BB14" s="68"/>
      <c r="BC14" s="68"/>
      <c r="BD14" s="68"/>
      <c r="BE14" s="68"/>
      <c r="BF14" s="68"/>
      <c r="BG14" s="68"/>
      <c r="BH14" s="68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</row>
    <row r="15" spans="1:73" ht="12.75" customHeight="1">
      <c r="A15" s="68"/>
      <c r="B15" s="63"/>
      <c r="C15" s="63"/>
      <c r="D15" s="64"/>
      <c r="E15" s="163"/>
      <c r="F15" s="98"/>
      <c r="G15" s="103"/>
      <c r="H15" s="103"/>
      <c r="I15" s="104"/>
      <c r="J15" s="104"/>
      <c r="K15" s="105"/>
      <c r="L15" s="120"/>
      <c r="M15" s="120"/>
      <c r="N15" s="121"/>
      <c r="O15" s="121"/>
      <c r="P15" s="122"/>
      <c r="Q15" s="120"/>
      <c r="R15" s="120"/>
      <c r="S15" s="121"/>
      <c r="T15" s="121"/>
      <c r="U15" s="122"/>
      <c r="V15" s="120"/>
      <c r="W15" s="120"/>
      <c r="X15" s="121"/>
      <c r="Y15" s="121"/>
      <c r="Z15" s="122"/>
      <c r="AA15" s="120"/>
      <c r="AB15" s="120"/>
      <c r="AC15" s="121"/>
      <c r="AD15" s="121"/>
      <c r="AE15" s="122"/>
      <c r="AF15" s="75"/>
      <c r="AG15" s="75"/>
      <c r="AH15" s="76"/>
      <c r="AI15" s="75"/>
      <c r="AJ15" s="78"/>
      <c r="AK15" s="78"/>
      <c r="AL15" s="75"/>
      <c r="AM15" s="76"/>
      <c r="AN15" s="75"/>
      <c r="AO15" s="78"/>
      <c r="AP15" s="78"/>
      <c r="AQ15" s="75"/>
      <c r="AR15" s="76"/>
      <c r="AS15" s="75"/>
      <c r="AT15" s="78"/>
      <c r="AU15" s="78"/>
      <c r="AV15" s="78"/>
      <c r="AW15" s="76"/>
      <c r="AX15" s="145"/>
      <c r="AY15" s="146"/>
      <c r="AZ15" s="174"/>
      <c r="BA15" s="68"/>
      <c r="BB15" s="68"/>
      <c r="BC15" s="68"/>
      <c r="BD15" s="68"/>
      <c r="BE15" s="68"/>
      <c r="BF15" s="68"/>
      <c r="BG15" s="68"/>
      <c r="BH15" s="68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</row>
    <row r="16" spans="1:73" ht="13.5" thickBot="1">
      <c r="A16" s="68"/>
      <c r="B16" s="63"/>
      <c r="C16" s="63"/>
      <c r="D16" s="64"/>
      <c r="E16" s="101"/>
      <c r="F16" s="100"/>
      <c r="G16" s="106"/>
      <c r="H16" s="106"/>
      <c r="I16" s="106"/>
      <c r="J16" s="106"/>
      <c r="K16" s="107"/>
      <c r="L16" s="128"/>
      <c r="M16" s="128"/>
      <c r="N16" s="128"/>
      <c r="O16" s="128"/>
      <c r="P16" s="129"/>
      <c r="Q16" s="128"/>
      <c r="R16" s="128"/>
      <c r="S16" s="128"/>
      <c r="T16" s="128"/>
      <c r="U16" s="129"/>
      <c r="V16" s="128"/>
      <c r="W16" s="128"/>
      <c r="X16" s="128"/>
      <c r="Y16" s="128"/>
      <c r="Z16" s="129"/>
      <c r="AA16" s="128"/>
      <c r="AB16" s="128"/>
      <c r="AC16" s="128"/>
      <c r="AD16" s="128"/>
      <c r="AE16" s="129"/>
      <c r="AF16" s="84"/>
      <c r="AG16" s="84"/>
      <c r="AH16" s="77"/>
      <c r="AI16" s="84"/>
      <c r="AJ16" s="84"/>
      <c r="AK16" s="84"/>
      <c r="AL16" s="84"/>
      <c r="AM16" s="77"/>
      <c r="AN16" s="84"/>
      <c r="AO16" s="84"/>
      <c r="AP16" s="84"/>
      <c r="AQ16" s="84"/>
      <c r="AR16" s="77"/>
      <c r="AS16" s="84"/>
      <c r="AT16" s="84"/>
      <c r="AU16" s="84"/>
      <c r="AV16" s="84"/>
      <c r="AW16" s="77"/>
      <c r="AX16" s="131"/>
      <c r="AY16" s="108"/>
      <c r="AZ16" s="85"/>
      <c r="BA16" s="68"/>
      <c r="BB16" s="68"/>
      <c r="BC16" s="68"/>
      <c r="BD16" s="68"/>
      <c r="BE16" s="68"/>
      <c r="BF16" s="68"/>
      <c r="BG16" s="68"/>
      <c r="BH16" s="68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</row>
    <row r="17" spans="1:73">
      <c r="A17" s="68"/>
      <c r="B17" s="63"/>
      <c r="C17" s="63"/>
      <c r="D17" s="64"/>
      <c r="E17" s="102"/>
      <c r="F17" s="98"/>
      <c r="G17" s="81"/>
      <c r="H17" s="81"/>
      <c r="I17" s="70"/>
      <c r="J17" s="70"/>
      <c r="K17" s="82"/>
      <c r="L17" s="103"/>
      <c r="M17" s="103"/>
      <c r="N17" s="104"/>
      <c r="O17" s="104"/>
      <c r="P17" s="105"/>
      <c r="Q17" s="120"/>
      <c r="R17" s="120"/>
      <c r="S17" s="121"/>
      <c r="T17" s="121"/>
      <c r="U17" s="122"/>
      <c r="V17" s="120"/>
      <c r="W17" s="120"/>
      <c r="X17" s="121"/>
      <c r="Y17" s="121"/>
      <c r="Z17" s="122"/>
      <c r="AA17" s="120"/>
      <c r="AB17" s="120"/>
      <c r="AC17" s="121"/>
      <c r="AD17" s="121"/>
      <c r="AE17" s="122"/>
      <c r="AF17" s="75"/>
      <c r="AG17" s="75"/>
      <c r="AH17" s="76"/>
      <c r="AI17" s="75"/>
      <c r="AJ17" s="78"/>
      <c r="AK17" s="78"/>
      <c r="AL17" s="75"/>
      <c r="AM17" s="76"/>
      <c r="AN17" s="75"/>
      <c r="AO17" s="78"/>
      <c r="AP17" s="78"/>
      <c r="AQ17" s="75"/>
      <c r="AR17" s="76"/>
      <c r="AS17" s="75"/>
      <c r="AT17" s="78"/>
      <c r="AU17" s="78"/>
      <c r="AV17" s="78"/>
      <c r="AW17" s="76"/>
      <c r="AX17" s="130"/>
      <c r="AY17" s="79"/>
      <c r="AZ17" s="73"/>
      <c r="BA17" s="68"/>
      <c r="BB17" s="68"/>
      <c r="BC17" s="68"/>
      <c r="BD17" s="68"/>
      <c r="BE17" s="68"/>
      <c r="BF17" s="68"/>
      <c r="BG17" s="68"/>
      <c r="BH17" s="68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</row>
    <row r="18" spans="1:73" ht="12.75" customHeight="1">
      <c r="A18" s="68"/>
      <c r="B18" s="63"/>
      <c r="C18" s="63"/>
      <c r="D18" s="64"/>
      <c r="E18" s="162" t="s">
        <v>66</v>
      </c>
      <c r="F18" s="98"/>
      <c r="G18" s="81"/>
      <c r="H18" s="81"/>
      <c r="I18" s="70">
        <f>IF(H19&gt;J19,1,0)</f>
        <v>0</v>
      </c>
      <c r="J18" s="70"/>
      <c r="K18" s="82"/>
      <c r="L18" s="103"/>
      <c r="M18" s="103"/>
      <c r="N18" s="104"/>
      <c r="O18" s="104"/>
      <c r="P18" s="105"/>
      <c r="Q18" s="120"/>
      <c r="R18" s="120"/>
      <c r="S18" s="121">
        <f>IF(R19&gt;T19,1,0)</f>
        <v>1</v>
      </c>
      <c r="T18" s="121"/>
      <c r="U18" s="122"/>
      <c r="V18" s="120"/>
      <c r="W18" s="120"/>
      <c r="X18" s="121">
        <f>IF(W19&gt;Y19,1,0)</f>
        <v>1</v>
      </c>
      <c r="Y18" s="121"/>
      <c r="Z18" s="122"/>
      <c r="AA18" s="120"/>
      <c r="AB18" s="120"/>
      <c r="AC18" s="121">
        <f>IF(AB19&gt;AD19,1,0)</f>
        <v>0</v>
      </c>
      <c r="AD18" s="121"/>
      <c r="AE18" s="122"/>
      <c r="AF18" s="75"/>
      <c r="AG18" s="75"/>
      <c r="AH18" s="76"/>
      <c r="AI18" s="75"/>
      <c r="AJ18" s="78"/>
      <c r="AK18" s="78"/>
      <c r="AL18" s="75"/>
      <c r="AM18" s="76"/>
      <c r="AN18" s="75"/>
      <c r="AO18" s="78"/>
      <c r="AP18" s="78"/>
      <c r="AQ18" s="75"/>
      <c r="AR18" s="76"/>
      <c r="AS18" s="75"/>
      <c r="AT18" s="78"/>
      <c r="AU18" s="78"/>
      <c r="AV18" s="78"/>
      <c r="AW18" s="76"/>
      <c r="AX18" s="145" t="s">
        <v>64</v>
      </c>
      <c r="AY18" s="79"/>
      <c r="AZ18" s="175" t="s">
        <v>66</v>
      </c>
      <c r="BA18" s="68"/>
      <c r="BB18" s="68"/>
      <c r="BC18" s="68"/>
      <c r="BD18" s="68"/>
      <c r="BE18" s="68"/>
      <c r="BF18" s="68"/>
      <c r="BG18" s="68"/>
      <c r="BH18" s="68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</row>
    <row r="19" spans="1:73" ht="18.75" customHeight="1">
      <c r="A19" s="68"/>
      <c r="B19" s="63"/>
      <c r="C19" s="63"/>
      <c r="D19" s="64"/>
      <c r="E19" s="163"/>
      <c r="F19" s="98"/>
      <c r="G19" s="81"/>
      <c r="H19" s="93">
        <f>SUM(O12)</f>
        <v>1</v>
      </c>
      <c r="I19" s="83" t="s">
        <v>17</v>
      </c>
      <c r="J19" s="94">
        <f>SUM(M12)</f>
        <v>4</v>
      </c>
      <c r="K19" s="82"/>
      <c r="L19" s="103"/>
      <c r="M19" s="103"/>
      <c r="N19" s="104"/>
      <c r="O19" s="104"/>
      <c r="P19" s="105"/>
      <c r="Q19" s="120"/>
      <c r="R19" s="123">
        <f>SUM('B - C '!AG16)</f>
        <v>4</v>
      </c>
      <c r="S19" s="124" t="s">
        <v>17</v>
      </c>
      <c r="T19" s="125">
        <f>SUM('B - C '!AI16)</f>
        <v>1</v>
      </c>
      <c r="U19" s="122"/>
      <c r="V19" s="120"/>
      <c r="W19" s="123">
        <f>SUM('B - D'!AG16)</f>
        <v>3</v>
      </c>
      <c r="X19" s="124"/>
      <c r="Y19" s="125">
        <f>SUM('B - D'!AI16)</f>
        <v>2</v>
      </c>
      <c r="Z19" s="122"/>
      <c r="AA19" s="120"/>
      <c r="AB19" s="123">
        <f>SUM('B - E '!AG16)</f>
        <v>0</v>
      </c>
      <c r="AC19" s="124"/>
      <c r="AD19" s="125">
        <f>SUM('B - E '!AI16)</f>
        <v>0</v>
      </c>
      <c r="AE19" s="122"/>
      <c r="AF19" s="75"/>
      <c r="AG19" s="97">
        <f>SUM(AC18,X18,S18,N18)</f>
        <v>2</v>
      </c>
      <c r="AH19" s="76"/>
      <c r="AI19" s="75"/>
      <c r="AJ19" s="97">
        <f>SUM(H19,M19,R19,W19,AB19)</f>
        <v>8</v>
      </c>
      <c r="AK19" s="97" t="s">
        <v>17</v>
      </c>
      <c r="AL19" s="97">
        <f>SUM(J19,O19,T19,Y19,AD19)</f>
        <v>7</v>
      </c>
      <c r="AM19" s="76"/>
      <c r="AN19" s="75"/>
      <c r="AO19" s="78">
        <f>SUM(H20,M20,R20,W20,AB20)</f>
        <v>17</v>
      </c>
      <c r="AP19" s="78" t="s">
        <v>17</v>
      </c>
      <c r="AQ19" s="75">
        <f>SUM(J20,O20,T20,Y20,AD20)</f>
        <v>14</v>
      </c>
      <c r="AR19" s="76"/>
      <c r="AS19" s="75"/>
      <c r="AT19" s="78">
        <f>SUM(H21,M21,R21,W21,AB21)</f>
        <v>531</v>
      </c>
      <c r="AU19" s="78" t="s">
        <v>17</v>
      </c>
      <c r="AV19" s="78">
        <f>SUM(J21,O21,T21,Y21,AD21)</f>
        <v>476</v>
      </c>
      <c r="AW19" s="76"/>
      <c r="AX19" s="145"/>
      <c r="AY19" s="79"/>
      <c r="AZ19" s="176"/>
      <c r="BA19" s="68"/>
      <c r="BB19" s="68"/>
      <c r="BC19" s="68"/>
      <c r="BD19" s="68"/>
      <c r="BE19" s="68"/>
      <c r="BF19" s="68"/>
      <c r="BG19" s="68"/>
      <c r="BH19" s="68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</row>
    <row r="20" spans="1:73" ht="12.75" customHeight="1">
      <c r="A20" s="68"/>
      <c r="B20" s="63"/>
      <c r="C20" s="63"/>
      <c r="D20" s="64"/>
      <c r="E20" s="163"/>
      <c r="F20" s="98" t="s">
        <v>39</v>
      </c>
      <c r="G20" s="81"/>
      <c r="H20" s="95">
        <f t="shared" ref="H20:H21" si="0">SUM(O13)</f>
        <v>3</v>
      </c>
      <c r="I20" s="70" t="s">
        <v>17</v>
      </c>
      <c r="J20" s="96">
        <f t="shared" ref="J20:J21" si="1">SUM(M13)</f>
        <v>8</v>
      </c>
      <c r="K20" s="82"/>
      <c r="L20" s="103"/>
      <c r="M20" s="103"/>
      <c r="N20" s="104"/>
      <c r="O20" s="104"/>
      <c r="P20" s="105"/>
      <c r="Q20" s="120"/>
      <c r="R20" s="126">
        <f>SUM('B - C '!AD16)</f>
        <v>8</v>
      </c>
      <c r="S20" s="121" t="s">
        <v>17</v>
      </c>
      <c r="T20" s="127">
        <f>SUM('B - C '!AF16)</f>
        <v>2</v>
      </c>
      <c r="U20" s="122"/>
      <c r="V20" s="120"/>
      <c r="W20" s="126">
        <f>SUM('B - D'!AD16)</f>
        <v>6</v>
      </c>
      <c r="X20" s="121"/>
      <c r="Y20" s="127">
        <f>SUM('B - D'!AF16)</f>
        <v>4</v>
      </c>
      <c r="Z20" s="122"/>
      <c r="AA20" s="120"/>
      <c r="AB20" s="126">
        <f>SUM('B - E '!AD16)</f>
        <v>0</v>
      </c>
      <c r="AC20" s="121"/>
      <c r="AD20" s="127">
        <f>SUM('B - E '!AF16)</f>
        <v>0</v>
      </c>
      <c r="AE20" s="122"/>
      <c r="AF20" s="75"/>
      <c r="AG20" s="75"/>
      <c r="AH20" s="76"/>
      <c r="AI20" s="75"/>
      <c r="AJ20" s="78"/>
      <c r="AK20" s="78"/>
      <c r="AL20" s="75"/>
      <c r="AM20" s="76"/>
      <c r="AN20" s="75"/>
      <c r="AO20" s="78"/>
      <c r="AP20" s="78"/>
      <c r="AQ20" s="75"/>
      <c r="AR20" s="76"/>
      <c r="AS20" s="75"/>
      <c r="AT20" s="78"/>
      <c r="AU20" s="78"/>
      <c r="AV20" s="78"/>
      <c r="AW20" s="76"/>
      <c r="AX20" s="145"/>
      <c r="AY20" s="79"/>
      <c r="AZ20" s="176"/>
      <c r="BA20" s="68"/>
      <c r="BB20" s="68"/>
      <c r="BC20" s="68"/>
      <c r="BD20" s="68"/>
      <c r="BE20" s="68"/>
      <c r="BF20" s="68"/>
      <c r="BG20" s="68"/>
      <c r="BH20" s="68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</row>
    <row r="21" spans="1:73" ht="12.75" customHeight="1">
      <c r="A21" s="68"/>
      <c r="B21" s="63"/>
      <c r="C21" s="63"/>
      <c r="D21" s="64"/>
      <c r="E21" s="163"/>
      <c r="F21" s="98"/>
      <c r="G21" s="81"/>
      <c r="H21" s="96">
        <f t="shared" si="0"/>
        <v>167</v>
      </c>
      <c r="I21" s="70" t="s">
        <v>17</v>
      </c>
      <c r="J21" s="96">
        <f t="shared" si="1"/>
        <v>208</v>
      </c>
      <c r="K21" s="82"/>
      <c r="L21" s="103"/>
      <c r="M21" s="103"/>
      <c r="N21" s="104"/>
      <c r="O21" s="104"/>
      <c r="P21" s="105"/>
      <c r="Q21" s="120"/>
      <c r="R21" s="127">
        <f>SUM('B - C '!AA16)</f>
        <v>193</v>
      </c>
      <c r="S21" s="121" t="s">
        <v>17</v>
      </c>
      <c r="T21" s="127">
        <f>SUM('B - C '!AC16)</f>
        <v>123</v>
      </c>
      <c r="U21" s="122"/>
      <c r="V21" s="120"/>
      <c r="W21" s="126">
        <f>SUM('B - D'!AA16)</f>
        <v>171</v>
      </c>
      <c r="X21" s="121"/>
      <c r="Y21" s="127">
        <f>SUM('B - D'!AC16)</f>
        <v>145</v>
      </c>
      <c r="Z21" s="122"/>
      <c r="AA21" s="120"/>
      <c r="AB21" s="126">
        <f>SUM('B - E '!AA16)</f>
        <v>0</v>
      </c>
      <c r="AC21" s="121"/>
      <c r="AD21" s="127">
        <f>SUM('B - E '!AC16)</f>
        <v>0</v>
      </c>
      <c r="AE21" s="122"/>
      <c r="AF21" s="75"/>
      <c r="AG21" s="75"/>
      <c r="AH21" s="76"/>
      <c r="AI21" s="75"/>
      <c r="AJ21" s="78"/>
      <c r="AK21" s="78"/>
      <c r="AL21" s="75"/>
      <c r="AM21" s="76"/>
      <c r="AN21" s="75"/>
      <c r="AO21" s="78"/>
      <c r="AP21" s="78"/>
      <c r="AQ21" s="75"/>
      <c r="AR21" s="76"/>
      <c r="AS21" s="75"/>
      <c r="AT21" s="78"/>
      <c r="AU21" s="78"/>
      <c r="AV21" s="78"/>
      <c r="AW21" s="76"/>
      <c r="AX21" s="145"/>
      <c r="AY21" s="146" t="s">
        <v>47</v>
      </c>
      <c r="AZ21" s="176"/>
      <c r="BA21" s="68"/>
      <c r="BB21" s="68"/>
      <c r="BC21" s="68"/>
      <c r="BD21" s="68"/>
      <c r="BE21" s="68"/>
      <c r="BF21" s="68"/>
      <c r="BG21" s="68"/>
      <c r="BH21" s="68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</row>
    <row r="22" spans="1:73" ht="12.75" customHeight="1">
      <c r="A22" s="68"/>
      <c r="B22" s="63"/>
      <c r="C22" s="63"/>
      <c r="D22" s="64"/>
      <c r="E22" s="163"/>
      <c r="F22" s="98"/>
      <c r="G22" s="81"/>
      <c r="H22" s="81"/>
      <c r="I22" s="70"/>
      <c r="J22" s="70"/>
      <c r="K22" s="82"/>
      <c r="L22" s="103"/>
      <c r="M22" s="103"/>
      <c r="N22" s="104"/>
      <c r="O22" s="104"/>
      <c r="P22" s="105"/>
      <c r="Q22" s="120"/>
      <c r="R22" s="120"/>
      <c r="S22" s="121"/>
      <c r="T22" s="121"/>
      <c r="U22" s="122"/>
      <c r="V22" s="120"/>
      <c r="W22" s="120"/>
      <c r="X22" s="121"/>
      <c r="Y22" s="121"/>
      <c r="Z22" s="122"/>
      <c r="AA22" s="120"/>
      <c r="AB22" s="120"/>
      <c r="AC22" s="121"/>
      <c r="AD22" s="121"/>
      <c r="AE22" s="122"/>
      <c r="AF22" s="75"/>
      <c r="AG22" s="75"/>
      <c r="AH22" s="76"/>
      <c r="AI22" s="75"/>
      <c r="AJ22" s="78"/>
      <c r="AK22" s="78"/>
      <c r="AL22" s="75"/>
      <c r="AM22" s="76"/>
      <c r="AN22" s="75"/>
      <c r="AO22" s="78"/>
      <c r="AP22" s="78"/>
      <c r="AQ22" s="75"/>
      <c r="AR22" s="76"/>
      <c r="AS22" s="75"/>
      <c r="AT22" s="78"/>
      <c r="AU22" s="78"/>
      <c r="AV22" s="78"/>
      <c r="AW22" s="76"/>
      <c r="AX22" s="145"/>
      <c r="AY22" s="146"/>
      <c r="AZ22" s="176"/>
      <c r="BA22" s="68"/>
      <c r="BB22" s="68"/>
      <c r="BC22" s="68"/>
      <c r="BD22" s="68"/>
      <c r="BE22" s="68"/>
      <c r="BF22" s="68"/>
      <c r="BG22" s="68"/>
      <c r="BH22" s="68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</row>
    <row r="23" spans="1:73" ht="13.5" thickBot="1">
      <c r="A23" s="68"/>
      <c r="B23" s="63"/>
      <c r="C23" s="63"/>
      <c r="D23" s="64"/>
      <c r="E23" s="101"/>
      <c r="F23" s="100"/>
      <c r="G23" s="117"/>
      <c r="H23" s="117"/>
      <c r="I23" s="117"/>
      <c r="J23" s="117"/>
      <c r="K23" s="118"/>
      <c r="L23" s="106"/>
      <c r="M23" s="106"/>
      <c r="N23" s="106"/>
      <c r="O23" s="106"/>
      <c r="P23" s="107"/>
      <c r="Q23" s="128"/>
      <c r="R23" s="128"/>
      <c r="S23" s="128"/>
      <c r="T23" s="128"/>
      <c r="U23" s="129"/>
      <c r="V23" s="128"/>
      <c r="W23" s="128"/>
      <c r="X23" s="128"/>
      <c r="Y23" s="128"/>
      <c r="Z23" s="129"/>
      <c r="AA23" s="128"/>
      <c r="AB23" s="128"/>
      <c r="AC23" s="128"/>
      <c r="AD23" s="128"/>
      <c r="AE23" s="129"/>
      <c r="AF23" s="84"/>
      <c r="AG23" s="84"/>
      <c r="AH23" s="77"/>
      <c r="AI23" s="84"/>
      <c r="AJ23" s="84"/>
      <c r="AK23" s="84"/>
      <c r="AL23" s="84"/>
      <c r="AM23" s="77"/>
      <c r="AN23" s="84"/>
      <c r="AO23" s="84"/>
      <c r="AP23" s="84"/>
      <c r="AQ23" s="84"/>
      <c r="AR23" s="77"/>
      <c r="AS23" s="84"/>
      <c r="AT23" s="84"/>
      <c r="AU23" s="84"/>
      <c r="AV23" s="84"/>
      <c r="AW23" s="77"/>
      <c r="AX23" s="131"/>
      <c r="AY23" s="108"/>
      <c r="AZ23" s="85"/>
      <c r="BA23" s="68"/>
      <c r="BB23" s="68"/>
      <c r="BC23" s="68"/>
      <c r="BD23" s="68"/>
      <c r="BE23" s="68"/>
      <c r="BF23" s="68"/>
      <c r="BG23" s="68"/>
      <c r="BH23" s="68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</row>
    <row r="24" spans="1:73">
      <c r="A24" s="68"/>
      <c r="B24" s="63"/>
      <c r="C24" s="63"/>
      <c r="D24" s="64"/>
      <c r="E24" s="102"/>
      <c r="F24" s="98"/>
      <c r="G24" s="81"/>
      <c r="H24" s="81"/>
      <c r="I24" s="70"/>
      <c r="J24" s="70"/>
      <c r="K24" s="82"/>
      <c r="L24" s="81"/>
      <c r="M24" s="81"/>
      <c r="N24" s="70"/>
      <c r="O24" s="70"/>
      <c r="P24" s="82"/>
      <c r="Q24" s="103"/>
      <c r="R24" s="103"/>
      <c r="S24" s="104"/>
      <c r="T24" s="104"/>
      <c r="U24" s="105"/>
      <c r="V24" s="120"/>
      <c r="W24" s="120"/>
      <c r="X24" s="121"/>
      <c r="Y24" s="121"/>
      <c r="Z24" s="122"/>
      <c r="AA24" s="120"/>
      <c r="AB24" s="120"/>
      <c r="AC24" s="121"/>
      <c r="AD24" s="121"/>
      <c r="AE24" s="122"/>
      <c r="AF24" s="75"/>
      <c r="AG24" s="75"/>
      <c r="AH24" s="76"/>
      <c r="AI24" s="75"/>
      <c r="AJ24" s="78"/>
      <c r="AK24" s="78"/>
      <c r="AL24" s="75"/>
      <c r="AM24" s="76"/>
      <c r="AN24" s="75"/>
      <c r="AO24" s="78"/>
      <c r="AP24" s="78"/>
      <c r="AQ24" s="75"/>
      <c r="AR24" s="76"/>
      <c r="AS24" s="75"/>
      <c r="AT24" s="78"/>
      <c r="AU24" s="78"/>
      <c r="AV24" s="78"/>
      <c r="AW24" s="76"/>
      <c r="AX24" s="130"/>
      <c r="AY24" s="79"/>
      <c r="AZ24" s="73"/>
      <c r="BA24" s="68"/>
      <c r="BB24" s="68"/>
      <c r="BC24" s="68"/>
      <c r="BD24" s="68"/>
      <c r="BE24" s="68"/>
      <c r="BF24" s="68"/>
      <c r="BG24" s="68"/>
      <c r="BH24" s="68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</row>
    <row r="25" spans="1:73" ht="12.75" customHeight="1">
      <c r="A25" s="68"/>
      <c r="B25" s="63"/>
      <c r="C25" s="63"/>
      <c r="D25" s="64"/>
      <c r="E25" s="162" t="s">
        <v>67</v>
      </c>
      <c r="F25" s="98"/>
      <c r="G25" s="81"/>
      <c r="H25" s="81"/>
      <c r="I25" s="70">
        <f>IF(H26&gt;J26,1,0)</f>
        <v>0</v>
      </c>
      <c r="J25" s="70"/>
      <c r="K25" s="82"/>
      <c r="L25" s="81"/>
      <c r="M25" s="81"/>
      <c r="N25" s="70">
        <f>IF(M26&gt;O26,1,0)</f>
        <v>0</v>
      </c>
      <c r="O25" s="70"/>
      <c r="P25" s="82"/>
      <c r="Q25" s="103"/>
      <c r="R25" s="103"/>
      <c r="S25" s="104"/>
      <c r="T25" s="104"/>
      <c r="U25" s="105"/>
      <c r="V25" s="120"/>
      <c r="W25" s="120"/>
      <c r="X25" s="121">
        <f>IF(W26&gt;Y26,1,0)</f>
        <v>0</v>
      </c>
      <c r="Y25" s="121"/>
      <c r="Z25" s="122"/>
      <c r="AA25" s="120"/>
      <c r="AB25" s="120"/>
      <c r="AC25" s="121">
        <f>IF(AB26&gt;AD26,1,0)</f>
        <v>0</v>
      </c>
      <c r="AD25" s="121"/>
      <c r="AE25" s="122"/>
      <c r="AF25" s="75"/>
      <c r="AG25" s="75"/>
      <c r="AH25" s="76"/>
      <c r="AI25" s="75"/>
      <c r="AJ25" s="78"/>
      <c r="AK25" s="78"/>
      <c r="AL25" s="75"/>
      <c r="AM25" s="76"/>
      <c r="AN25" s="75"/>
      <c r="AO25" s="78"/>
      <c r="AP25" s="78"/>
      <c r="AQ25" s="75"/>
      <c r="AR25" s="76"/>
      <c r="AS25" s="75"/>
      <c r="AT25" s="78"/>
      <c r="AU25" s="78"/>
      <c r="AV25" s="78"/>
      <c r="AW25" s="76"/>
      <c r="AX25" s="145" t="s">
        <v>64</v>
      </c>
      <c r="AY25" s="79"/>
      <c r="AZ25" s="177" t="s">
        <v>68</v>
      </c>
      <c r="BA25" s="68"/>
      <c r="BB25" s="68"/>
      <c r="BC25" s="68"/>
      <c r="BD25" s="68"/>
      <c r="BE25" s="68"/>
      <c r="BF25" s="68"/>
      <c r="BG25" s="68"/>
      <c r="BH25" s="68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</row>
    <row r="26" spans="1:73" ht="18.75" customHeight="1">
      <c r="A26" s="68"/>
      <c r="B26" s="63"/>
      <c r="C26" s="63"/>
      <c r="D26" s="64"/>
      <c r="E26" s="163"/>
      <c r="F26" s="98"/>
      <c r="G26" s="81"/>
      <c r="H26" s="93">
        <f>SUM(T12)</f>
        <v>0</v>
      </c>
      <c r="I26" s="83" t="s">
        <v>17</v>
      </c>
      <c r="J26" s="94">
        <f>SUM(R12)</f>
        <v>5</v>
      </c>
      <c r="K26" s="82"/>
      <c r="L26" s="81"/>
      <c r="M26" s="93">
        <f>SUM(T19)</f>
        <v>1</v>
      </c>
      <c r="N26" s="83"/>
      <c r="O26" s="94">
        <f>SUM(R19)</f>
        <v>4</v>
      </c>
      <c r="P26" s="82"/>
      <c r="Q26" s="103"/>
      <c r="R26" s="103"/>
      <c r="S26" s="104"/>
      <c r="T26" s="104"/>
      <c r="U26" s="105"/>
      <c r="V26" s="120"/>
      <c r="W26" s="123">
        <f>SUM('C - D '!AG16)</f>
        <v>1</v>
      </c>
      <c r="X26" s="124"/>
      <c r="Y26" s="125">
        <f>SUM('C - D '!AI16)</f>
        <v>4</v>
      </c>
      <c r="Z26" s="122"/>
      <c r="AA26" s="120"/>
      <c r="AB26" s="123">
        <f>SUM('C - E'!AG16)</f>
        <v>0</v>
      </c>
      <c r="AC26" s="124"/>
      <c r="AD26" s="125">
        <f>SUM('C - E'!AI16)</f>
        <v>0</v>
      </c>
      <c r="AE26" s="122"/>
      <c r="AF26" s="75"/>
      <c r="AG26" s="97">
        <f>SUM(AC25,X25,S25,N25)</f>
        <v>0</v>
      </c>
      <c r="AH26" s="76"/>
      <c r="AI26" s="75"/>
      <c r="AJ26" s="97">
        <f>SUM(H26,M26,R26,W26,AB26)</f>
        <v>2</v>
      </c>
      <c r="AK26" s="97" t="s">
        <v>17</v>
      </c>
      <c r="AL26" s="97">
        <f>SUM(J26,O26,T26,Y26,AD26)</f>
        <v>13</v>
      </c>
      <c r="AM26" s="76"/>
      <c r="AN26" s="75"/>
      <c r="AO26" s="78">
        <f>SUM(H27,M27,R27,W27,AB27)</f>
        <v>4</v>
      </c>
      <c r="AP26" s="78" t="s">
        <v>17</v>
      </c>
      <c r="AQ26" s="75">
        <f>SUM(J27,O27,T27,Y27,AD27)</f>
        <v>26</v>
      </c>
      <c r="AR26" s="76"/>
      <c r="AS26" s="75"/>
      <c r="AT26" s="78">
        <f>SUM(H28,M28,R28,W28,AB28)</f>
        <v>393</v>
      </c>
      <c r="AU26" s="78" t="s">
        <v>17</v>
      </c>
      <c r="AV26" s="78">
        <f>SUM(J28,O28,T28,Y28,AD28)</f>
        <v>594</v>
      </c>
      <c r="AW26" s="76"/>
      <c r="AX26" s="145"/>
      <c r="AY26" s="79"/>
      <c r="AZ26" s="178"/>
      <c r="BA26" s="68"/>
      <c r="BB26" s="68"/>
      <c r="BC26" s="68"/>
      <c r="BD26" s="68"/>
      <c r="BE26" s="68"/>
      <c r="BF26" s="68"/>
      <c r="BG26" s="68"/>
      <c r="BH26" s="68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</row>
    <row r="27" spans="1:73" ht="12.75" customHeight="1">
      <c r="A27" s="68"/>
      <c r="B27" s="63"/>
      <c r="C27" s="63"/>
      <c r="D27" s="64"/>
      <c r="E27" s="163"/>
      <c r="F27" s="98" t="s">
        <v>40</v>
      </c>
      <c r="G27" s="81"/>
      <c r="H27" s="95">
        <f t="shared" ref="H27:H28" si="2">SUM(T13)</f>
        <v>0</v>
      </c>
      <c r="I27" s="70" t="s">
        <v>17</v>
      </c>
      <c r="J27" s="96">
        <f t="shared" ref="J27:J28" si="3">SUM(R13)</f>
        <v>10</v>
      </c>
      <c r="K27" s="82"/>
      <c r="L27" s="81"/>
      <c r="M27" s="95">
        <f>SUM(T20)</f>
        <v>2</v>
      </c>
      <c r="N27" s="70"/>
      <c r="O27" s="96">
        <f>SUM(R20)</f>
        <v>8</v>
      </c>
      <c r="P27" s="82"/>
      <c r="Q27" s="103"/>
      <c r="R27" s="103"/>
      <c r="S27" s="104"/>
      <c r="T27" s="104"/>
      <c r="U27" s="105"/>
      <c r="V27" s="120"/>
      <c r="W27" s="126">
        <f>SUM('C - D '!AD16)</f>
        <v>2</v>
      </c>
      <c r="X27" s="121"/>
      <c r="Y27" s="127">
        <f>SUM('C - D '!AF16)</f>
        <v>8</v>
      </c>
      <c r="Z27" s="122"/>
      <c r="AA27" s="120"/>
      <c r="AB27" s="126">
        <f>SUM('C - E'!AD16)</f>
        <v>0</v>
      </c>
      <c r="AC27" s="121"/>
      <c r="AD27" s="127">
        <f>SUM('C - E'!AF16)</f>
        <v>0</v>
      </c>
      <c r="AE27" s="122"/>
      <c r="AF27" s="75"/>
      <c r="AG27" s="75"/>
      <c r="AH27" s="76"/>
      <c r="AI27" s="75"/>
      <c r="AJ27" s="78"/>
      <c r="AK27" s="78"/>
      <c r="AL27" s="75"/>
      <c r="AM27" s="76"/>
      <c r="AN27" s="75"/>
      <c r="AO27" s="78"/>
      <c r="AP27" s="78"/>
      <c r="AQ27" s="75"/>
      <c r="AR27" s="76"/>
      <c r="AS27" s="75"/>
      <c r="AT27" s="78"/>
      <c r="AU27" s="78"/>
      <c r="AV27" s="78"/>
      <c r="AW27" s="76"/>
      <c r="AX27" s="145"/>
      <c r="AY27" s="79"/>
      <c r="AZ27" s="178"/>
      <c r="BA27" s="68"/>
      <c r="BB27" s="68"/>
      <c r="BC27" s="68"/>
      <c r="BD27" s="68"/>
      <c r="BE27" s="68"/>
      <c r="BF27" s="68"/>
      <c r="BG27" s="68"/>
      <c r="BH27" s="68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</row>
    <row r="28" spans="1:73" ht="12.75" customHeight="1">
      <c r="A28" s="68"/>
      <c r="B28" s="63"/>
      <c r="C28" s="63"/>
      <c r="D28" s="64"/>
      <c r="E28" s="163"/>
      <c r="F28" s="98"/>
      <c r="G28" s="81"/>
      <c r="H28" s="96">
        <f t="shared" si="2"/>
        <v>136</v>
      </c>
      <c r="I28" s="70" t="s">
        <v>17</v>
      </c>
      <c r="J28" s="96">
        <f t="shared" si="3"/>
        <v>211</v>
      </c>
      <c r="K28" s="82"/>
      <c r="L28" s="81"/>
      <c r="M28" s="95">
        <f>SUM(T21)</f>
        <v>123</v>
      </c>
      <c r="N28" s="70"/>
      <c r="O28" s="96">
        <f>SUM(R21)</f>
        <v>193</v>
      </c>
      <c r="P28" s="82"/>
      <c r="Q28" s="103"/>
      <c r="R28" s="103"/>
      <c r="S28" s="104"/>
      <c r="T28" s="104"/>
      <c r="U28" s="105"/>
      <c r="V28" s="120"/>
      <c r="W28" s="126">
        <f>SUM('C - D '!AA16)</f>
        <v>134</v>
      </c>
      <c r="X28" s="121"/>
      <c r="Y28" s="127">
        <f>SUM('C - D '!AC16)</f>
        <v>190</v>
      </c>
      <c r="Z28" s="122"/>
      <c r="AA28" s="120"/>
      <c r="AB28" s="126">
        <f>SUM('C - E'!AA16)</f>
        <v>0</v>
      </c>
      <c r="AC28" s="121"/>
      <c r="AD28" s="127">
        <f>SUM('C - E'!AC16)</f>
        <v>0</v>
      </c>
      <c r="AE28" s="122"/>
      <c r="AF28" s="75"/>
      <c r="AG28" s="75"/>
      <c r="AH28" s="76"/>
      <c r="AI28" s="75"/>
      <c r="AJ28" s="78"/>
      <c r="AK28" s="78"/>
      <c r="AL28" s="75"/>
      <c r="AM28" s="76"/>
      <c r="AN28" s="75"/>
      <c r="AO28" s="78"/>
      <c r="AP28" s="78"/>
      <c r="AQ28" s="75"/>
      <c r="AR28" s="76"/>
      <c r="AS28" s="75"/>
      <c r="AT28" s="78"/>
      <c r="AU28" s="78"/>
      <c r="AV28" s="78"/>
      <c r="AW28" s="76"/>
      <c r="AX28" s="145"/>
      <c r="AY28" s="146" t="s">
        <v>48</v>
      </c>
      <c r="AZ28" s="178"/>
      <c r="BA28" s="68"/>
      <c r="BB28" s="68"/>
      <c r="BC28" s="68"/>
      <c r="BD28" s="68"/>
      <c r="BE28" s="68"/>
      <c r="BF28" s="68"/>
      <c r="BG28" s="68"/>
      <c r="BH28" s="68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</row>
    <row r="29" spans="1:73" ht="12.75" customHeight="1">
      <c r="A29" s="68"/>
      <c r="B29" s="63"/>
      <c r="C29" s="63"/>
      <c r="D29" s="64"/>
      <c r="E29" s="163"/>
      <c r="F29" s="98"/>
      <c r="G29" s="81"/>
      <c r="H29" s="81"/>
      <c r="I29" s="70"/>
      <c r="J29" s="70"/>
      <c r="K29" s="82"/>
      <c r="L29" s="81"/>
      <c r="M29" s="81"/>
      <c r="N29" s="70"/>
      <c r="O29" s="70"/>
      <c r="P29" s="82"/>
      <c r="Q29" s="103"/>
      <c r="R29" s="103"/>
      <c r="S29" s="104"/>
      <c r="T29" s="104"/>
      <c r="U29" s="105"/>
      <c r="V29" s="120"/>
      <c r="W29" s="120"/>
      <c r="X29" s="121"/>
      <c r="Y29" s="121"/>
      <c r="Z29" s="122"/>
      <c r="AA29" s="120"/>
      <c r="AB29" s="120"/>
      <c r="AC29" s="121"/>
      <c r="AD29" s="121"/>
      <c r="AE29" s="122"/>
      <c r="AF29" s="75"/>
      <c r="AG29" s="75"/>
      <c r="AH29" s="76"/>
      <c r="AI29" s="75"/>
      <c r="AJ29" s="78"/>
      <c r="AK29" s="78"/>
      <c r="AL29" s="75"/>
      <c r="AM29" s="76"/>
      <c r="AN29" s="75"/>
      <c r="AO29" s="78"/>
      <c r="AP29" s="78"/>
      <c r="AQ29" s="75"/>
      <c r="AR29" s="76"/>
      <c r="AS29" s="75"/>
      <c r="AT29" s="78"/>
      <c r="AU29" s="78"/>
      <c r="AV29" s="78"/>
      <c r="AW29" s="76"/>
      <c r="AX29" s="145"/>
      <c r="AY29" s="146"/>
      <c r="AZ29" s="178"/>
      <c r="BA29" s="68"/>
      <c r="BB29" s="68"/>
      <c r="BC29" s="68"/>
      <c r="BD29" s="68"/>
      <c r="BE29" s="68"/>
      <c r="BF29" s="68"/>
      <c r="BG29" s="68"/>
      <c r="BH29" s="68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</row>
    <row r="30" spans="1:73" ht="13.5" thickBot="1">
      <c r="A30" s="68"/>
      <c r="B30" s="63"/>
      <c r="C30" s="63"/>
      <c r="D30" s="64"/>
      <c r="E30" s="101"/>
      <c r="F30" s="100"/>
      <c r="G30" s="117"/>
      <c r="H30" s="117"/>
      <c r="I30" s="117"/>
      <c r="J30" s="117"/>
      <c r="K30" s="118"/>
      <c r="L30" s="117"/>
      <c r="M30" s="117"/>
      <c r="N30" s="117"/>
      <c r="O30" s="117"/>
      <c r="P30" s="118"/>
      <c r="Q30" s="106"/>
      <c r="R30" s="106"/>
      <c r="S30" s="106"/>
      <c r="T30" s="106"/>
      <c r="U30" s="107"/>
      <c r="V30" s="128"/>
      <c r="W30" s="128"/>
      <c r="X30" s="128"/>
      <c r="Y30" s="128"/>
      <c r="Z30" s="129"/>
      <c r="AA30" s="128"/>
      <c r="AB30" s="128"/>
      <c r="AC30" s="128"/>
      <c r="AD30" s="128"/>
      <c r="AE30" s="129"/>
      <c r="AF30" s="84"/>
      <c r="AG30" s="84"/>
      <c r="AH30" s="77"/>
      <c r="AI30" s="84"/>
      <c r="AJ30" s="84"/>
      <c r="AK30" s="84"/>
      <c r="AL30" s="84"/>
      <c r="AM30" s="77"/>
      <c r="AN30" s="84"/>
      <c r="AO30" s="84"/>
      <c r="AP30" s="84"/>
      <c r="AQ30" s="84"/>
      <c r="AR30" s="77"/>
      <c r="AS30" s="84"/>
      <c r="AT30" s="84"/>
      <c r="AU30" s="84"/>
      <c r="AV30" s="84"/>
      <c r="AW30" s="77"/>
      <c r="AX30" s="131"/>
      <c r="AY30" s="108"/>
      <c r="AZ30" s="85"/>
      <c r="BA30" s="68"/>
      <c r="BB30" s="68"/>
      <c r="BC30" s="68"/>
      <c r="BD30" s="68"/>
      <c r="BE30" s="68"/>
      <c r="BF30" s="68"/>
      <c r="BG30" s="68"/>
      <c r="BH30" s="68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</row>
    <row r="31" spans="1:73">
      <c r="A31" s="68"/>
      <c r="B31" s="63"/>
      <c r="C31" s="63"/>
      <c r="D31" s="64"/>
      <c r="E31" s="102"/>
      <c r="F31" s="98"/>
      <c r="G31" s="81"/>
      <c r="H31" s="81"/>
      <c r="I31" s="70"/>
      <c r="J31" s="70"/>
      <c r="K31" s="82"/>
      <c r="L31" s="81"/>
      <c r="M31" s="81"/>
      <c r="N31" s="70"/>
      <c r="O31" s="70"/>
      <c r="P31" s="82"/>
      <c r="Q31" s="81"/>
      <c r="R31" s="81"/>
      <c r="S31" s="70"/>
      <c r="T31" s="70"/>
      <c r="U31" s="82"/>
      <c r="V31" s="103"/>
      <c r="W31" s="103"/>
      <c r="X31" s="104"/>
      <c r="Y31" s="104"/>
      <c r="Z31" s="105"/>
      <c r="AA31" s="120"/>
      <c r="AB31" s="120"/>
      <c r="AC31" s="121"/>
      <c r="AD31" s="121"/>
      <c r="AE31" s="122"/>
      <c r="AF31" s="75"/>
      <c r="AG31" s="75"/>
      <c r="AH31" s="76"/>
      <c r="AI31" s="75"/>
      <c r="AJ31" s="78"/>
      <c r="AK31" s="78"/>
      <c r="AL31" s="75"/>
      <c r="AM31" s="76"/>
      <c r="AN31" s="75"/>
      <c r="AO31" s="78"/>
      <c r="AP31" s="78"/>
      <c r="AQ31" s="75"/>
      <c r="AR31" s="76"/>
      <c r="AS31" s="75"/>
      <c r="AT31" s="78"/>
      <c r="AU31" s="78"/>
      <c r="AV31" s="78"/>
      <c r="AW31" s="76"/>
      <c r="AX31" s="130"/>
      <c r="AY31" s="79"/>
      <c r="AZ31" s="99"/>
      <c r="BA31" s="68"/>
      <c r="BB31" s="68"/>
      <c r="BC31" s="68"/>
      <c r="BD31" s="68"/>
      <c r="BE31" s="68"/>
      <c r="BF31" s="68"/>
      <c r="BG31" s="68"/>
      <c r="BH31" s="68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</row>
    <row r="32" spans="1:73" ht="12.75" customHeight="1">
      <c r="A32" s="68"/>
      <c r="B32" s="63"/>
      <c r="C32" s="63"/>
      <c r="D32" s="64"/>
      <c r="E32" s="162" t="s">
        <v>68</v>
      </c>
      <c r="F32" s="98"/>
      <c r="G32" s="81"/>
      <c r="H32" s="81"/>
      <c r="I32" s="70">
        <f>IF(H33&gt;J33,1,0)</f>
        <v>0</v>
      </c>
      <c r="J32" s="70"/>
      <c r="K32" s="82"/>
      <c r="L32" s="81"/>
      <c r="M32" s="81"/>
      <c r="N32" s="70">
        <f>IF(M33&gt;O33,1,0)</f>
        <v>0</v>
      </c>
      <c r="O32" s="70"/>
      <c r="P32" s="82"/>
      <c r="Q32" s="81"/>
      <c r="R32" s="81"/>
      <c r="S32" s="70">
        <f>IF(R33&gt;T33,1,0)</f>
        <v>1</v>
      </c>
      <c r="T32" s="70"/>
      <c r="U32" s="82"/>
      <c r="V32" s="103"/>
      <c r="W32" s="103"/>
      <c r="X32" s="104"/>
      <c r="Y32" s="104"/>
      <c r="Z32" s="105"/>
      <c r="AA32" s="120"/>
      <c r="AB32" s="120"/>
      <c r="AC32" s="121">
        <f>IF(AB33&gt;AD33,1,0)</f>
        <v>0</v>
      </c>
      <c r="AD32" s="121"/>
      <c r="AE32" s="122"/>
      <c r="AF32" s="75"/>
      <c r="AG32" s="75"/>
      <c r="AH32" s="76"/>
      <c r="AI32" s="75"/>
      <c r="AJ32" s="78"/>
      <c r="AK32" s="78"/>
      <c r="AL32" s="75"/>
      <c r="AM32" s="76"/>
      <c r="AN32" s="75"/>
      <c r="AO32" s="78"/>
      <c r="AP32" s="78"/>
      <c r="AQ32" s="75"/>
      <c r="AR32" s="76"/>
      <c r="AS32" s="75"/>
      <c r="AT32" s="78"/>
      <c r="AU32" s="78"/>
      <c r="AV32" s="78"/>
      <c r="AW32" s="76"/>
      <c r="AX32" s="145" t="s">
        <v>64</v>
      </c>
      <c r="AY32" s="79"/>
      <c r="AZ32" s="164" t="s">
        <v>67</v>
      </c>
      <c r="BA32" s="68"/>
      <c r="BB32" s="68"/>
      <c r="BC32" s="68"/>
      <c r="BD32" s="68"/>
      <c r="BE32" s="68"/>
      <c r="BF32" s="68"/>
      <c r="BG32" s="68"/>
      <c r="BH32" s="68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</row>
    <row r="33" spans="1:73" ht="18.75" customHeight="1">
      <c r="A33" s="68"/>
      <c r="B33" s="63"/>
      <c r="C33" s="63"/>
      <c r="D33" s="64"/>
      <c r="E33" s="162"/>
      <c r="F33" s="98"/>
      <c r="G33" s="81"/>
      <c r="H33" s="93">
        <f>SUM(Y12)</f>
        <v>1</v>
      </c>
      <c r="I33" s="83" t="s">
        <v>17</v>
      </c>
      <c r="J33" s="94">
        <f>SUM(W12)</f>
        <v>4</v>
      </c>
      <c r="K33" s="82"/>
      <c r="L33" s="81"/>
      <c r="M33" s="93">
        <f>SUM(Y19)</f>
        <v>2</v>
      </c>
      <c r="N33" s="83" t="s">
        <v>17</v>
      </c>
      <c r="O33" s="94">
        <f>SUM(W19)</f>
        <v>3</v>
      </c>
      <c r="P33" s="82"/>
      <c r="Q33" s="81"/>
      <c r="R33" s="93">
        <f>SUM(Y26)</f>
        <v>4</v>
      </c>
      <c r="S33" s="83" t="s">
        <v>17</v>
      </c>
      <c r="T33" s="94">
        <f>SUM(W26)</f>
        <v>1</v>
      </c>
      <c r="U33" s="82"/>
      <c r="V33" s="103"/>
      <c r="W33" s="103"/>
      <c r="X33" s="104"/>
      <c r="Y33" s="104"/>
      <c r="Z33" s="105"/>
      <c r="AA33" s="120"/>
      <c r="AB33" s="123">
        <f>SUM('D - E '!AG16)</f>
        <v>0</v>
      </c>
      <c r="AC33" s="124"/>
      <c r="AD33" s="125">
        <f>SUM('D - E '!AI16)</f>
        <v>0</v>
      </c>
      <c r="AE33" s="122"/>
      <c r="AF33" s="75"/>
      <c r="AG33" s="97">
        <f>SUM(AC32,X32,S32,N32)</f>
        <v>1</v>
      </c>
      <c r="AH33" s="76"/>
      <c r="AI33" s="75"/>
      <c r="AJ33" s="97">
        <f>SUM(H33,M33,R33,W33,AB33)</f>
        <v>7</v>
      </c>
      <c r="AK33" s="97" t="s">
        <v>17</v>
      </c>
      <c r="AL33" s="97">
        <f>SUM(J33,O33,T33,Y33,AD33)</f>
        <v>8</v>
      </c>
      <c r="AM33" s="76"/>
      <c r="AN33" s="75"/>
      <c r="AO33" s="78">
        <f>SUM(H34,M34,R34,W34,AB34)</f>
        <v>15</v>
      </c>
      <c r="AP33" s="78" t="s">
        <v>17</v>
      </c>
      <c r="AQ33" s="75">
        <f>SUM(J34,O34,T34,Y34,AD34)</f>
        <v>16</v>
      </c>
      <c r="AR33" s="76"/>
      <c r="AS33" s="75"/>
      <c r="AT33" s="78">
        <f>SUM(H35,M35,R35,W35,AB35)</f>
        <v>510</v>
      </c>
      <c r="AU33" s="78" t="s">
        <v>17</v>
      </c>
      <c r="AV33" s="78">
        <f>SUM(J35,O35,T35,Y35,AD35)</f>
        <v>529</v>
      </c>
      <c r="AW33" s="76"/>
      <c r="AX33" s="145"/>
      <c r="AY33" s="79"/>
      <c r="AZ33" s="165"/>
      <c r="BA33" s="68"/>
      <c r="BB33" s="68"/>
      <c r="BC33" s="68"/>
      <c r="BD33" s="68"/>
      <c r="BE33" s="68"/>
      <c r="BF33" s="68"/>
      <c r="BG33" s="68"/>
      <c r="BH33" s="68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</row>
    <row r="34" spans="1:73" ht="12.75" customHeight="1">
      <c r="A34" s="68"/>
      <c r="B34" s="63"/>
      <c r="C34" s="63"/>
      <c r="D34" s="64"/>
      <c r="E34" s="162"/>
      <c r="F34" s="98" t="s">
        <v>41</v>
      </c>
      <c r="G34" s="81"/>
      <c r="H34" s="95">
        <f>SUM(Y13)</f>
        <v>3</v>
      </c>
      <c r="I34" s="70" t="s">
        <v>17</v>
      </c>
      <c r="J34" s="96">
        <f>SUM(W13)</f>
        <v>8</v>
      </c>
      <c r="K34" s="82"/>
      <c r="L34" s="81"/>
      <c r="M34" s="95">
        <f>SUM(Y20)</f>
        <v>4</v>
      </c>
      <c r="N34" s="70" t="s">
        <v>17</v>
      </c>
      <c r="O34" s="96">
        <f>SUM(W20)</f>
        <v>6</v>
      </c>
      <c r="P34" s="82"/>
      <c r="Q34" s="81"/>
      <c r="R34" s="95">
        <f>SUM(Y27)</f>
        <v>8</v>
      </c>
      <c r="S34" s="70" t="s">
        <v>17</v>
      </c>
      <c r="T34" s="96">
        <f>SUM(W27)</f>
        <v>2</v>
      </c>
      <c r="U34" s="82"/>
      <c r="V34" s="103"/>
      <c r="W34" s="103"/>
      <c r="X34" s="104"/>
      <c r="Y34" s="104"/>
      <c r="Z34" s="105"/>
      <c r="AA34" s="120"/>
      <c r="AB34" s="126">
        <f>SUM('D - E '!AD16)</f>
        <v>0</v>
      </c>
      <c r="AC34" s="121"/>
      <c r="AD34" s="127">
        <f>SUM('D - E '!AF16)</f>
        <v>0</v>
      </c>
      <c r="AE34" s="122"/>
      <c r="AF34" s="75"/>
      <c r="AG34" s="75"/>
      <c r="AH34" s="76"/>
      <c r="AI34" s="75"/>
      <c r="AJ34" s="78"/>
      <c r="AK34" s="78"/>
      <c r="AL34" s="75"/>
      <c r="AM34" s="76"/>
      <c r="AN34" s="75"/>
      <c r="AO34" s="78"/>
      <c r="AP34" s="78"/>
      <c r="AQ34" s="75"/>
      <c r="AR34" s="76"/>
      <c r="AS34" s="75"/>
      <c r="AT34" s="78"/>
      <c r="AU34" s="78"/>
      <c r="AV34" s="78"/>
      <c r="AW34" s="76"/>
      <c r="AX34" s="145"/>
      <c r="AY34" s="79"/>
      <c r="AZ34" s="165"/>
      <c r="BA34" s="68"/>
      <c r="BB34" s="68"/>
      <c r="BC34" s="68"/>
      <c r="BD34" s="68"/>
      <c r="BE34" s="68"/>
      <c r="BF34" s="68"/>
      <c r="BG34" s="68"/>
      <c r="BH34" s="68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</row>
    <row r="35" spans="1:73" ht="12.75" customHeight="1">
      <c r="A35" s="68"/>
      <c r="B35" s="63"/>
      <c r="C35" s="63"/>
      <c r="D35" s="64"/>
      <c r="E35" s="162"/>
      <c r="F35" s="98"/>
      <c r="G35" s="81"/>
      <c r="H35" s="96">
        <f>SUM(Y14)</f>
        <v>175</v>
      </c>
      <c r="I35" s="70" t="s">
        <v>17</v>
      </c>
      <c r="J35" s="96">
        <f>SUM(W14)</f>
        <v>224</v>
      </c>
      <c r="K35" s="82"/>
      <c r="L35" s="81"/>
      <c r="M35" s="96">
        <f>SUM(Y21)</f>
        <v>145</v>
      </c>
      <c r="N35" s="70" t="s">
        <v>17</v>
      </c>
      <c r="O35" s="96">
        <f>SUM(W21)</f>
        <v>171</v>
      </c>
      <c r="P35" s="82"/>
      <c r="Q35" s="81"/>
      <c r="R35" s="95">
        <f>SUM(Y28)</f>
        <v>190</v>
      </c>
      <c r="S35" s="70" t="s">
        <v>17</v>
      </c>
      <c r="T35" s="96">
        <f>SUM(W28)</f>
        <v>134</v>
      </c>
      <c r="U35" s="82"/>
      <c r="V35" s="103"/>
      <c r="W35" s="103"/>
      <c r="X35" s="104"/>
      <c r="Y35" s="104"/>
      <c r="Z35" s="105"/>
      <c r="AA35" s="120"/>
      <c r="AB35" s="126">
        <f>SUM('D - E '!AA16)</f>
        <v>0</v>
      </c>
      <c r="AC35" s="121"/>
      <c r="AD35" s="127">
        <f>SUM('D - E '!AC16)</f>
        <v>0</v>
      </c>
      <c r="AE35" s="122"/>
      <c r="AF35" s="75"/>
      <c r="AG35" s="75"/>
      <c r="AH35" s="76"/>
      <c r="AI35" s="75"/>
      <c r="AJ35" s="78"/>
      <c r="AK35" s="78"/>
      <c r="AL35" s="75"/>
      <c r="AM35" s="76"/>
      <c r="AN35" s="75"/>
      <c r="AO35" s="78"/>
      <c r="AP35" s="78"/>
      <c r="AQ35" s="75"/>
      <c r="AR35" s="76"/>
      <c r="AS35" s="75"/>
      <c r="AT35" s="78"/>
      <c r="AU35" s="78"/>
      <c r="AV35" s="78"/>
      <c r="AW35" s="76"/>
      <c r="AX35" s="145"/>
      <c r="AY35" s="146" t="s">
        <v>49</v>
      </c>
      <c r="AZ35" s="165"/>
      <c r="BA35" s="68"/>
      <c r="BB35" s="68"/>
      <c r="BC35" s="68"/>
      <c r="BD35" s="68"/>
      <c r="BE35" s="68"/>
      <c r="BF35" s="68"/>
      <c r="BG35" s="68"/>
      <c r="BH35" s="68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</row>
    <row r="36" spans="1:73" ht="12.75" customHeight="1">
      <c r="A36" s="68"/>
      <c r="B36" s="63"/>
      <c r="C36" s="63"/>
      <c r="D36" s="64"/>
      <c r="E36" s="162"/>
      <c r="F36" s="98"/>
      <c r="G36" s="81"/>
      <c r="H36" s="81"/>
      <c r="I36" s="70"/>
      <c r="J36" s="70"/>
      <c r="K36" s="82"/>
      <c r="L36" s="81"/>
      <c r="M36" s="81"/>
      <c r="N36" s="70"/>
      <c r="O36" s="70"/>
      <c r="P36" s="82"/>
      <c r="Q36" s="81"/>
      <c r="R36" s="81"/>
      <c r="S36" s="70"/>
      <c r="T36" s="70"/>
      <c r="U36" s="82"/>
      <c r="V36" s="103"/>
      <c r="W36" s="103"/>
      <c r="X36" s="104"/>
      <c r="Y36" s="104"/>
      <c r="Z36" s="105"/>
      <c r="AA36" s="120"/>
      <c r="AB36" s="120"/>
      <c r="AC36" s="121"/>
      <c r="AD36" s="121"/>
      <c r="AE36" s="122"/>
      <c r="AF36" s="75"/>
      <c r="AG36" s="75"/>
      <c r="AH36" s="76"/>
      <c r="AI36" s="75"/>
      <c r="AJ36" s="78"/>
      <c r="AK36" s="78"/>
      <c r="AL36" s="75"/>
      <c r="AM36" s="76"/>
      <c r="AN36" s="75"/>
      <c r="AO36" s="78"/>
      <c r="AP36" s="78"/>
      <c r="AQ36" s="75"/>
      <c r="AR36" s="76"/>
      <c r="AS36" s="75"/>
      <c r="AT36" s="78"/>
      <c r="AU36" s="78"/>
      <c r="AV36" s="78"/>
      <c r="AW36" s="76"/>
      <c r="AX36" s="145"/>
      <c r="AY36" s="146"/>
      <c r="AZ36" s="165"/>
      <c r="BA36" s="68"/>
      <c r="BB36" s="68"/>
      <c r="BC36" s="68"/>
      <c r="BD36" s="68"/>
      <c r="BE36" s="68"/>
      <c r="BF36" s="68"/>
      <c r="BG36" s="68"/>
      <c r="BH36" s="68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</row>
    <row r="37" spans="1:73" ht="13.5" thickBot="1">
      <c r="A37" s="68"/>
      <c r="B37" s="63"/>
      <c r="C37" s="63"/>
      <c r="D37" s="64"/>
      <c r="E37" s="101"/>
      <c r="F37" s="100"/>
      <c r="G37" s="117"/>
      <c r="H37" s="117"/>
      <c r="I37" s="117"/>
      <c r="J37" s="117"/>
      <c r="K37" s="118"/>
      <c r="L37" s="117"/>
      <c r="M37" s="117"/>
      <c r="N37" s="117"/>
      <c r="O37" s="117"/>
      <c r="P37" s="118"/>
      <c r="Q37" s="117"/>
      <c r="R37" s="117"/>
      <c r="S37" s="117"/>
      <c r="T37" s="117"/>
      <c r="U37" s="118"/>
      <c r="V37" s="106"/>
      <c r="W37" s="106"/>
      <c r="X37" s="106"/>
      <c r="Y37" s="106"/>
      <c r="Z37" s="107"/>
      <c r="AA37" s="128"/>
      <c r="AB37" s="128"/>
      <c r="AC37" s="128"/>
      <c r="AD37" s="128"/>
      <c r="AE37" s="129"/>
      <c r="AF37" s="84"/>
      <c r="AG37" s="84"/>
      <c r="AH37" s="77"/>
      <c r="AI37" s="84"/>
      <c r="AJ37" s="84"/>
      <c r="AK37" s="84"/>
      <c r="AL37" s="84"/>
      <c r="AM37" s="77"/>
      <c r="AN37" s="84"/>
      <c r="AO37" s="84"/>
      <c r="AP37" s="84"/>
      <c r="AQ37" s="84"/>
      <c r="AR37" s="77"/>
      <c r="AS37" s="84"/>
      <c r="AT37" s="84"/>
      <c r="AU37" s="84"/>
      <c r="AV37" s="84"/>
      <c r="AW37" s="77"/>
      <c r="AX37" s="131"/>
      <c r="AY37" s="108"/>
      <c r="AZ37" s="85"/>
      <c r="BA37" s="68"/>
      <c r="BB37" s="68"/>
      <c r="BC37" s="68"/>
      <c r="BD37" s="68"/>
      <c r="BE37" s="68"/>
      <c r="BF37" s="68"/>
      <c r="BG37" s="68"/>
      <c r="BH37" s="68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</row>
    <row r="38" spans="1:73">
      <c r="A38" s="68"/>
      <c r="B38" s="63"/>
      <c r="C38" s="63"/>
      <c r="D38" s="64"/>
      <c r="E38" s="102"/>
      <c r="F38" s="98"/>
      <c r="G38" s="81"/>
      <c r="H38" s="81"/>
      <c r="I38" s="70"/>
      <c r="J38" s="70"/>
      <c r="K38" s="82"/>
      <c r="L38" s="81"/>
      <c r="M38" s="81"/>
      <c r="N38" s="70"/>
      <c r="O38" s="70"/>
      <c r="P38" s="82"/>
      <c r="Q38" s="81"/>
      <c r="R38" s="81"/>
      <c r="S38" s="70"/>
      <c r="T38" s="70"/>
      <c r="U38" s="82"/>
      <c r="V38" s="81"/>
      <c r="W38" s="81"/>
      <c r="X38" s="70"/>
      <c r="Y38" s="70"/>
      <c r="Z38" s="82"/>
      <c r="AA38" s="109"/>
      <c r="AB38" s="109"/>
      <c r="AC38" s="110"/>
      <c r="AD38" s="110"/>
      <c r="AE38" s="111"/>
      <c r="AF38" s="75"/>
      <c r="AG38" s="75"/>
      <c r="AH38" s="76"/>
      <c r="AI38" s="75"/>
      <c r="AJ38" s="78"/>
      <c r="AK38" s="78"/>
      <c r="AL38" s="75"/>
      <c r="AM38" s="76"/>
      <c r="AN38" s="75"/>
      <c r="AO38" s="78"/>
      <c r="AP38" s="78"/>
      <c r="AQ38" s="75"/>
      <c r="AR38" s="76"/>
      <c r="AS38" s="75"/>
      <c r="AT38" s="78"/>
      <c r="AU38" s="78"/>
      <c r="AV38" s="78"/>
      <c r="AW38" s="76"/>
      <c r="AX38" s="130"/>
      <c r="AY38" s="79"/>
      <c r="AZ38" s="73"/>
      <c r="BA38" s="68"/>
      <c r="BB38" s="68"/>
      <c r="BC38" s="68"/>
      <c r="BD38" s="68"/>
      <c r="BE38" s="68"/>
      <c r="BF38" s="68"/>
      <c r="BG38" s="68"/>
      <c r="BH38" s="68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</row>
    <row r="39" spans="1:73">
      <c r="A39" s="68"/>
      <c r="B39" s="63"/>
      <c r="C39" s="63"/>
      <c r="D39" s="64"/>
      <c r="E39" s="162" t="s">
        <v>62</v>
      </c>
      <c r="F39" s="114"/>
      <c r="G39" s="81"/>
      <c r="H39" s="81"/>
      <c r="I39" s="70">
        <f>IF(H40&gt;J40,1,0)</f>
        <v>0</v>
      </c>
      <c r="J39" s="70"/>
      <c r="K39" s="82"/>
      <c r="L39" s="81"/>
      <c r="M39" s="81"/>
      <c r="N39" s="70">
        <f>IF(M40&gt;O40,1,0)</f>
        <v>0</v>
      </c>
      <c r="O39" s="70"/>
      <c r="P39" s="82"/>
      <c r="Q39" s="81"/>
      <c r="R39" s="81"/>
      <c r="S39" s="70">
        <f>IF(R40&gt;T40,1,0)</f>
        <v>0</v>
      </c>
      <c r="T39" s="70"/>
      <c r="U39" s="82"/>
      <c r="V39" s="81"/>
      <c r="W39" s="81"/>
      <c r="X39" s="70">
        <f>IF(W40&gt;Y40,1,0)</f>
        <v>0</v>
      </c>
      <c r="Y39" s="70"/>
      <c r="Z39" s="82"/>
      <c r="AA39" s="109"/>
      <c r="AB39" s="109"/>
      <c r="AC39" s="110"/>
      <c r="AD39" s="110"/>
      <c r="AE39" s="111"/>
      <c r="AF39" s="75"/>
      <c r="AG39" s="75"/>
      <c r="AH39" s="76"/>
      <c r="AI39" s="75"/>
      <c r="AJ39" s="78"/>
      <c r="AK39" s="78"/>
      <c r="AL39" s="75"/>
      <c r="AM39" s="76"/>
      <c r="AN39" s="75"/>
      <c r="AO39" s="78"/>
      <c r="AP39" s="78"/>
      <c r="AQ39" s="75"/>
      <c r="AR39" s="76"/>
      <c r="AS39" s="75"/>
      <c r="AT39" s="78"/>
      <c r="AU39" s="78"/>
      <c r="AV39" s="78"/>
      <c r="AW39" s="76"/>
      <c r="AX39" s="145" t="s">
        <v>64</v>
      </c>
      <c r="AY39" s="79"/>
      <c r="AZ39" s="164" t="s">
        <v>64</v>
      </c>
      <c r="BA39" s="68"/>
      <c r="BB39" s="68"/>
      <c r="BC39" s="68"/>
      <c r="BD39" s="68"/>
      <c r="BE39" s="68"/>
      <c r="BF39" s="68"/>
      <c r="BG39" s="68"/>
      <c r="BH39" s="68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</row>
    <row r="40" spans="1:73" ht="18.75">
      <c r="A40" s="68"/>
      <c r="B40" s="63"/>
      <c r="C40" s="63"/>
      <c r="D40" s="64"/>
      <c r="E40" s="163"/>
      <c r="F40" s="114"/>
      <c r="G40" s="81"/>
      <c r="H40" s="93">
        <f>SUM(AD12)</f>
        <v>0</v>
      </c>
      <c r="I40" s="83" t="s">
        <v>17</v>
      </c>
      <c r="J40" s="94">
        <f>SUM(AB12)</f>
        <v>0</v>
      </c>
      <c r="K40" s="82"/>
      <c r="L40" s="81"/>
      <c r="M40" s="93">
        <f>SUM(AD19)</f>
        <v>0</v>
      </c>
      <c r="N40" s="83" t="s">
        <v>17</v>
      </c>
      <c r="O40" s="94">
        <f>SUM(AB19)</f>
        <v>0</v>
      </c>
      <c r="P40" s="82"/>
      <c r="Q40" s="81"/>
      <c r="R40" s="93">
        <f>SUM(AD26)</f>
        <v>0</v>
      </c>
      <c r="S40" s="83" t="s">
        <v>17</v>
      </c>
      <c r="T40" s="94">
        <f>SUM(AB26)</f>
        <v>0</v>
      </c>
      <c r="U40" s="82"/>
      <c r="V40" s="81"/>
      <c r="W40" s="93">
        <f>SUM(AD33)</f>
        <v>0</v>
      </c>
      <c r="X40" s="83" t="s">
        <v>17</v>
      </c>
      <c r="Y40" s="94">
        <f>SUM(AB33)</f>
        <v>0</v>
      </c>
      <c r="Z40" s="82"/>
      <c r="AA40" s="109"/>
      <c r="AB40" s="109"/>
      <c r="AC40" s="110"/>
      <c r="AD40" s="110"/>
      <c r="AE40" s="111"/>
      <c r="AF40" s="75"/>
      <c r="AG40" s="97">
        <f>SUM(AC39,X39,S39,N39)</f>
        <v>0</v>
      </c>
      <c r="AH40" s="76"/>
      <c r="AI40" s="75"/>
      <c r="AJ40" s="119">
        <f>SUM(H40,M40,R40,W40,AB40)</f>
        <v>0</v>
      </c>
      <c r="AK40" s="97" t="s">
        <v>17</v>
      </c>
      <c r="AL40" s="119">
        <f>SUM(J40,O40,T40,Y40,AD40)</f>
        <v>0</v>
      </c>
      <c r="AM40" s="76"/>
      <c r="AN40" s="75"/>
      <c r="AO40" s="115">
        <f>SUM(H41,M41,R41,W41,AB41)</f>
        <v>0</v>
      </c>
      <c r="AP40" s="78" t="s">
        <v>17</v>
      </c>
      <c r="AQ40" s="116">
        <f>SUM(J41,O41,T41,Y41,AD41)</f>
        <v>0</v>
      </c>
      <c r="AR40" s="76"/>
      <c r="AS40" s="75"/>
      <c r="AT40" s="115">
        <f>SUM(H42,M42,R42,W42,AB42)</f>
        <v>0</v>
      </c>
      <c r="AU40" s="78" t="s">
        <v>17</v>
      </c>
      <c r="AV40" s="115">
        <f>SUM(J42,O42,T42,Y42,AD42)</f>
        <v>0</v>
      </c>
      <c r="AW40" s="76"/>
      <c r="AX40" s="145"/>
      <c r="AY40" s="79"/>
      <c r="AZ40" s="165"/>
      <c r="BA40" s="68"/>
      <c r="BB40" s="68"/>
      <c r="BC40" s="68"/>
      <c r="BD40" s="68"/>
      <c r="BE40" s="68"/>
      <c r="BF40" s="68"/>
      <c r="BG40" s="68"/>
      <c r="BH40" s="68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</row>
    <row r="41" spans="1:73">
      <c r="A41" s="68"/>
      <c r="B41" s="63"/>
      <c r="C41" s="63"/>
      <c r="D41" s="64"/>
      <c r="E41" s="163"/>
      <c r="F41" s="98" t="s">
        <v>42</v>
      </c>
      <c r="G41" s="81"/>
      <c r="H41" s="95">
        <f>SUM(AD13)</f>
        <v>0</v>
      </c>
      <c r="I41" s="70" t="s">
        <v>17</v>
      </c>
      <c r="J41" s="96">
        <f>SUM(AB13)</f>
        <v>0</v>
      </c>
      <c r="K41" s="82"/>
      <c r="L41" s="81"/>
      <c r="M41" s="95">
        <f>SUM(AD20)</f>
        <v>0</v>
      </c>
      <c r="N41" s="70" t="s">
        <v>17</v>
      </c>
      <c r="O41" s="96">
        <f>SUM(AB20)</f>
        <v>0</v>
      </c>
      <c r="P41" s="82"/>
      <c r="Q41" s="81"/>
      <c r="R41" s="95">
        <f>SUM(AD27)</f>
        <v>0</v>
      </c>
      <c r="S41" s="70" t="s">
        <v>17</v>
      </c>
      <c r="T41" s="96">
        <f>SUM(AB27)</f>
        <v>0</v>
      </c>
      <c r="U41" s="82"/>
      <c r="V41" s="81"/>
      <c r="W41" s="95">
        <f>SUM(AD34)</f>
        <v>0</v>
      </c>
      <c r="X41" s="70" t="s">
        <v>17</v>
      </c>
      <c r="Y41" s="96">
        <f>SUM(AB34)</f>
        <v>0</v>
      </c>
      <c r="Z41" s="82"/>
      <c r="AA41" s="109"/>
      <c r="AB41" s="109"/>
      <c r="AC41" s="110"/>
      <c r="AD41" s="110"/>
      <c r="AE41" s="111"/>
      <c r="AF41" s="75"/>
      <c r="AG41" s="75"/>
      <c r="AH41" s="76"/>
      <c r="AI41" s="75"/>
      <c r="AJ41" s="78"/>
      <c r="AK41" s="78"/>
      <c r="AL41" s="75"/>
      <c r="AM41" s="76"/>
      <c r="AN41" s="75"/>
      <c r="AO41" s="78"/>
      <c r="AP41" s="78"/>
      <c r="AQ41" s="75"/>
      <c r="AR41" s="76"/>
      <c r="AS41" s="75"/>
      <c r="AT41" s="78"/>
      <c r="AU41" s="78"/>
      <c r="AV41" s="78"/>
      <c r="AW41" s="76"/>
      <c r="AX41" s="145"/>
      <c r="AY41" s="79"/>
      <c r="AZ41" s="165"/>
      <c r="BA41" s="68"/>
      <c r="BB41" s="68"/>
      <c r="BC41" s="68"/>
      <c r="BD41" s="68"/>
      <c r="BE41" s="68"/>
      <c r="BF41" s="68"/>
      <c r="BG41" s="68"/>
      <c r="BH41" s="68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</row>
    <row r="42" spans="1:73" ht="12.75" customHeight="1">
      <c r="A42" s="68"/>
      <c r="B42" s="63"/>
      <c r="C42" s="63"/>
      <c r="D42" s="64"/>
      <c r="E42" s="163"/>
      <c r="F42" s="114"/>
      <c r="G42" s="81"/>
      <c r="H42" s="96">
        <f>SUM(AD14)</f>
        <v>0</v>
      </c>
      <c r="I42" s="70" t="s">
        <v>17</v>
      </c>
      <c r="J42" s="96">
        <f>SUM(AB14)</f>
        <v>0</v>
      </c>
      <c r="K42" s="82"/>
      <c r="L42" s="81"/>
      <c r="M42" s="96">
        <f>SUM(AD21)</f>
        <v>0</v>
      </c>
      <c r="N42" s="70" t="s">
        <v>17</v>
      </c>
      <c r="O42" s="96">
        <f>SUM(AB21)</f>
        <v>0</v>
      </c>
      <c r="P42" s="82"/>
      <c r="Q42" s="81"/>
      <c r="R42" s="95">
        <f>SUM(AD28)</f>
        <v>0</v>
      </c>
      <c r="S42" s="70" t="s">
        <v>17</v>
      </c>
      <c r="T42" s="96">
        <f>SUM(AB28)</f>
        <v>0</v>
      </c>
      <c r="U42" s="82"/>
      <c r="V42" s="81"/>
      <c r="W42" s="95">
        <f>SUM(AD35)</f>
        <v>0</v>
      </c>
      <c r="X42" s="70" t="s">
        <v>17</v>
      </c>
      <c r="Y42" s="96">
        <f>SUM(AB35)</f>
        <v>0</v>
      </c>
      <c r="Z42" s="82"/>
      <c r="AA42" s="109"/>
      <c r="AB42" s="109"/>
      <c r="AC42" s="110"/>
      <c r="AD42" s="110"/>
      <c r="AE42" s="111"/>
      <c r="AF42" s="75"/>
      <c r="AG42" s="75"/>
      <c r="AH42" s="76"/>
      <c r="AI42" s="75"/>
      <c r="AJ42" s="78"/>
      <c r="AK42" s="78"/>
      <c r="AL42" s="75"/>
      <c r="AM42" s="76"/>
      <c r="AN42" s="75"/>
      <c r="AO42" s="78"/>
      <c r="AP42" s="78"/>
      <c r="AQ42" s="75"/>
      <c r="AR42" s="76"/>
      <c r="AS42" s="75"/>
      <c r="AT42" s="78"/>
      <c r="AU42" s="78"/>
      <c r="AV42" s="78"/>
      <c r="AW42" s="76"/>
      <c r="AX42" s="145"/>
      <c r="AY42" s="146" t="s">
        <v>54</v>
      </c>
      <c r="AZ42" s="165"/>
      <c r="BA42" s="68"/>
      <c r="BB42" s="68"/>
      <c r="BC42" s="68"/>
      <c r="BD42" s="68"/>
      <c r="BE42" s="68"/>
      <c r="BF42" s="68"/>
      <c r="BG42" s="68"/>
      <c r="BH42" s="68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</row>
    <row r="43" spans="1:73" ht="12.75" customHeight="1">
      <c r="A43" s="68"/>
      <c r="B43" s="63"/>
      <c r="C43" s="63"/>
      <c r="D43" s="64"/>
      <c r="E43" s="163"/>
      <c r="F43" s="114"/>
      <c r="G43" s="81"/>
      <c r="H43" s="81"/>
      <c r="I43" s="70"/>
      <c r="J43" s="70"/>
      <c r="K43" s="82"/>
      <c r="L43" s="81"/>
      <c r="M43" s="81"/>
      <c r="N43" s="70"/>
      <c r="O43" s="70"/>
      <c r="P43" s="82"/>
      <c r="Q43" s="81"/>
      <c r="R43" s="81"/>
      <c r="S43" s="70"/>
      <c r="T43" s="70"/>
      <c r="U43" s="82"/>
      <c r="V43" s="81"/>
      <c r="W43" s="81"/>
      <c r="X43" s="70"/>
      <c r="Y43" s="70"/>
      <c r="Z43" s="82"/>
      <c r="AA43" s="109"/>
      <c r="AB43" s="109"/>
      <c r="AC43" s="110"/>
      <c r="AD43" s="110"/>
      <c r="AE43" s="111"/>
      <c r="AF43" s="75"/>
      <c r="AG43" s="75"/>
      <c r="AH43" s="76"/>
      <c r="AI43" s="75"/>
      <c r="AJ43" s="78"/>
      <c r="AK43" s="78"/>
      <c r="AL43" s="75"/>
      <c r="AM43" s="76"/>
      <c r="AN43" s="75"/>
      <c r="AO43" s="78"/>
      <c r="AP43" s="78"/>
      <c r="AQ43" s="75"/>
      <c r="AR43" s="76"/>
      <c r="AS43" s="75"/>
      <c r="AT43" s="78"/>
      <c r="AU43" s="78"/>
      <c r="AV43" s="78"/>
      <c r="AW43" s="76"/>
      <c r="AX43" s="145"/>
      <c r="AY43" s="146"/>
      <c r="AZ43" s="165"/>
      <c r="BA43" s="68"/>
      <c r="BB43" s="68"/>
      <c r="BC43" s="68"/>
      <c r="BD43" s="68"/>
      <c r="BE43" s="68"/>
      <c r="BF43" s="68"/>
      <c r="BG43" s="68"/>
      <c r="BH43" s="68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</row>
    <row r="44" spans="1:73" ht="13.5" thickBot="1">
      <c r="A44" s="68"/>
      <c r="B44" s="63"/>
      <c r="C44" s="63"/>
      <c r="D44" s="64"/>
      <c r="E44" s="101"/>
      <c r="F44" s="100"/>
      <c r="G44" s="117"/>
      <c r="H44" s="117"/>
      <c r="I44" s="117"/>
      <c r="J44" s="117"/>
      <c r="K44" s="118"/>
      <c r="L44" s="117"/>
      <c r="M44" s="117"/>
      <c r="N44" s="117"/>
      <c r="O44" s="117"/>
      <c r="P44" s="118"/>
      <c r="Q44" s="117"/>
      <c r="R44" s="117"/>
      <c r="S44" s="117"/>
      <c r="T44" s="117"/>
      <c r="U44" s="118"/>
      <c r="V44" s="117"/>
      <c r="W44" s="117"/>
      <c r="X44" s="117"/>
      <c r="Y44" s="117"/>
      <c r="Z44" s="118"/>
      <c r="AA44" s="112"/>
      <c r="AB44" s="112"/>
      <c r="AC44" s="112"/>
      <c r="AD44" s="112"/>
      <c r="AE44" s="113"/>
      <c r="AF44" s="84"/>
      <c r="AG44" s="84"/>
      <c r="AH44" s="77"/>
      <c r="AI44" s="84"/>
      <c r="AJ44" s="84"/>
      <c r="AK44" s="84"/>
      <c r="AL44" s="84"/>
      <c r="AM44" s="77"/>
      <c r="AN44" s="84"/>
      <c r="AO44" s="84"/>
      <c r="AP44" s="84"/>
      <c r="AQ44" s="84"/>
      <c r="AR44" s="77"/>
      <c r="AS44" s="84"/>
      <c r="AT44" s="84"/>
      <c r="AU44" s="84"/>
      <c r="AV44" s="84"/>
      <c r="AW44" s="77"/>
      <c r="AX44" s="131"/>
      <c r="AY44" s="108"/>
      <c r="AZ44" s="85"/>
      <c r="BA44" s="68"/>
      <c r="BB44" s="68"/>
      <c r="BC44" s="68"/>
      <c r="BD44" s="68"/>
      <c r="BE44" s="68"/>
      <c r="BF44" s="68"/>
      <c r="BG44" s="68"/>
      <c r="BH44" s="68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</row>
    <row r="45" spans="1:73">
      <c r="A45" s="68"/>
      <c r="B45" s="63"/>
      <c r="C45" s="63"/>
      <c r="D45" s="64"/>
      <c r="E45" s="99" t="s">
        <v>59</v>
      </c>
      <c r="F45" s="98"/>
      <c r="G45" s="78"/>
      <c r="H45" s="78"/>
      <c r="I45" s="75"/>
      <c r="J45" s="75"/>
      <c r="K45" s="76"/>
      <c r="L45" s="78"/>
      <c r="M45" s="78"/>
      <c r="N45" s="75"/>
      <c r="O45" s="75"/>
      <c r="P45" s="76"/>
      <c r="Q45" s="78"/>
      <c r="R45" s="78"/>
      <c r="S45" s="75"/>
      <c r="T45" s="75"/>
      <c r="U45" s="76"/>
      <c r="V45" s="78"/>
      <c r="W45" s="78"/>
      <c r="X45" s="75"/>
      <c r="Y45" s="75"/>
      <c r="Z45" s="76"/>
      <c r="AA45" s="78"/>
      <c r="AB45" s="78"/>
      <c r="AC45" s="75"/>
      <c r="AD45" s="75"/>
      <c r="AE45" s="76"/>
      <c r="AF45" s="132"/>
      <c r="AG45" s="133"/>
      <c r="AH45" s="134"/>
      <c r="AI45" s="75"/>
      <c r="AJ45" s="78">
        <f>SUM(AJ10:AJ44)</f>
        <v>30</v>
      </c>
      <c r="AK45" s="78"/>
      <c r="AL45" s="75">
        <f>SUM(AL10:AL44)</f>
        <v>30</v>
      </c>
      <c r="AM45" s="76"/>
      <c r="AN45" s="75">
        <f>SUM(AN10:AN37)</f>
        <v>0</v>
      </c>
      <c r="AO45" s="78">
        <f>SUM(AO10:AO44)</f>
        <v>62</v>
      </c>
      <c r="AP45" s="78"/>
      <c r="AQ45" s="75">
        <f>SUM(AQ10:AQ44)</f>
        <v>62</v>
      </c>
      <c r="AR45" s="76">
        <f>SUM(AR10:AR37)</f>
        <v>0</v>
      </c>
      <c r="AS45" s="75">
        <f>SUM(AS10:AS37)</f>
        <v>0</v>
      </c>
      <c r="AT45" s="78">
        <f>SUM(AT10:AT44)</f>
        <v>2077</v>
      </c>
      <c r="AU45" s="78"/>
      <c r="AV45" s="78">
        <f>SUM(AV10:AV44)</f>
        <v>2077</v>
      </c>
      <c r="AW45" s="76"/>
      <c r="AX45" s="76"/>
      <c r="AY45" s="79"/>
      <c r="AZ45" s="73"/>
      <c r="BA45" s="86"/>
      <c r="BB45" s="68"/>
      <c r="BC45" s="68"/>
      <c r="BD45" s="68"/>
      <c r="BE45" s="68"/>
      <c r="BF45" s="68"/>
      <c r="BG45" s="68"/>
      <c r="BH45" s="68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</row>
    <row r="46" spans="1:73" ht="20.25" customHeight="1">
      <c r="A46" s="68"/>
      <c r="B46" s="63"/>
      <c r="C46" s="63"/>
      <c r="D46" s="64"/>
      <c r="E46" s="161"/>
      <c r="F46" s="87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0"/>
      <c r="AB46" s="70"/>
      <c r="AC46" s="70"/>
      <c r="AD46" s="70"/>
      <c r="AE46" s="70"/>
      <c r="AF46" s="70"/>
      <c r="AG46" s="70"/>
      <c r="AH46" s="70"/>
      <c r="AI46" s="70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4"/>
      <c r="AY46" s="74"/>
      <c r="AZ46" s="74"/>
      <c r="BA46" s="68"/>
      <c r="BB46" s="68"/>
      <c r="BC46" s="68"/>
      <c r="BD46" s="68"/>
      <c r="BE46" s="68"/>
      <c r="BF46" s="68"/>
      <c r="BG46" s="68"/>
      <c r="BH46" s="68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</row>
    <row r="47" spans="1:73" ht="20.25" customHeight="1">
      <c r="A47" s="68"/>
      <c r="B47" s="63"/>
      <c r="C47" s="63"/>
      <c r="D47" s="64"/>
      <c r="E47" s="161"/>
      <c r="F47" s="87"/>
      <c r="G47" s="75"/>
      <c r="H47" s="88"/>
      <c r="I47" s="88"/>
      <c r="J47" s="88"/>
      <c r="K47" s="75"/>
      <c r="L47" s="75"/>
      <c r="M47" s="88"/>
      <c r="N47" s="88"/>
      <c r="O47" s="88"/>
      <c r="P47" s="75"/>
      <c r="Q47" s="75"/>
      <c r="R47" s="88"/>
      <c r="S47" s="88"/>
      <c r="T47" s="88"/>
      <c r="U47" s="75"/>
      <c r="V47" s="75"/>
      <c r="W47" s="88"/>
      <c r="X47" s="88"/>
      <c r="Y47" s="88"/>
      <c r="Z47" s="75"/>
      <c r="AA47" s="70"/>
      <c r="AB47" s="70"/>
      <c r="AC47" s="70"/>
      <c r="AD47" s="70"/>
      <c r="AE47" s="70"/>
      <c r="AF47" s="70"/>
      <c r="AG47" s="70"/>
      <c r="AH47" s="70"/>
      <c r="AI47" s="70"/>
      <c r="AJ47" s="75"/>
      <c r="AK47" s="75"/>
      <c r="AL47" s="75"/>
      <c r="AM47" s="75"/>
      <c r="AN47" s="75"/>
      <c r="AO47" s="88"/>
      <c r="AP47" s="88"/>
      <c r="AQ47" s="88"/>
      <c r="AR47" s="88"/>
      <c r="AS47" s="75"/>
      <c r="AT47" s="75"/>
      <c r="AU47" s="75"/>
      <c r="AV47" s="75"/>
      <c r="AW47" s="75"/>
      <c r="AX47" s="74"/>
      <c r="AY47" s="74"/>
      <c r="AZ47" s="74"/>
      <c r="BA47" s="68"/>
      <c r="BB47" s="68"/>
      <c r="BC47" s="68"/>
      <c r="BD47" s="68"/>
      <c r="BE47" s="68"/>
      <c r="BF47" s="68"/>
      <c r="BG47" s="68"/>
      <c r="BH47" s="68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</row>
    <row r="48" spans="1:73" ht="20.25" customHeight="1">
      <c r="A48" s="68"/>
      <c r="B48" s="63"/>
      <c r="C48" s="63"/>
      <c r="D48" s="64"/>
      <c r="E48" s="161"/>
      <c r="F48" s="87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0"/>
      <c r="AB48" s="70"/>
      <c r="AC48" s="70"/>
      <c r="AD48" s="70"/>
      <c r="AE48" s="70"/>
      <c r="AF48" s="70"/>
      <c r="AG48" s="70"/>
      <c r="AH48" s="70"/>
      <c r="AI48" s="70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4"/>
      <c r="AZ48" s="89"/>
      <c r="BA48" s="68"/>
      <c r="BB48" s="68"/>
      <c r="BC48" s="68"/>
      <c r="BD48" s="68"/>
      <c r="BE48" s="68"/>
      <c r="BF48" s="68"/>
      <c r="BG48" s="68"/>
      <c r="BH48" s="68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</row>
    <row r="49" spans="1:73" ht="20.25" customHeight="1">
      <c r="A49" s="68"/>
      <c r="B49" s="63"/>
      <c r="C49" s="63"/>
      <c r="D49" s="64"/>
      <c r="E49" s="161"/>
      <c r="F49" s="8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0"/>
      <c r="AB49" s="70"/>
      <c r="AC49" s="70"/>
      <c r="AD49" s="70"/>
      <c r="AE49" s="70"/>
      <c r="AF49" s="70"/>
      <c r="AG49" s="70"/>
      <c r="AH49" s="70"/>
      <c r="AI49" s="70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4"/>
      <c r="AY49" s="74"/>
      <c r="AZ49" s="74"/>
      <c r="BA49" s="68"/>
      <c r="BB49" s="68"/>
      <c r="BC49" s="68"/>
      <c r="BD49" s="68"/>
      <c r="BE49" s="68"/>
      <c r="BF49" s="68"/>
      <c r="BG49" s="68"/>
      <c r="BH49" s="68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1:73" ht="20.25" customHeight="1">
      <c r="A50" s="68"/>
      <c r="B50" s="63"/>
      <c r="C50" s="63"/>
      <c r="D50" s="64"/>
      <c r="E50" s="161"/>
      <c r="F50" s="87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0"/>
      <c r="AB50" s="70"/>
      <c r="AC50" s="70"/>
      <c r="AD50" s="70"/>
      <c r="AE50" s="70"/>
      <c r="AF50" s="70"/>
      <c r="AG50" s="70"/>
      <c r="AH50" s="70"/>
      <c r="AI50" s="70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4"/>
      <c r="AY50" s="74"/>
      <c r="AZ50" s="74"/>
      <c r="BA50" s="68"/>
      <c r="BB50" s="68"/>
      <c r="BC50" s="68"/>
      <c r="BD50" s="68"/>
      <c r="BE50" s="68"/>
      <c r="BF50" s="68"/>
      <c r="BG50" s="68"/>
      <c r="BH50" s="68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1:73">
      <c r="A51" s="68"/>
      <c r="B51" s="63"/>
      <c r="C51" s="63"/>
      <c r="D51" s="64"/>
      <c r="E51" s="74"/>
      <c r="F51" s="87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0"/>
      <c r="AB51" s="70"/>
      <c r="AC51" s="70"/>
      <c r="AD51" s="70"/>
      <c r="AE51" s="70"/>
      <c r="AF51" s="70"/>
      <c r="AG51" s="70"/>
      <c r="AH51" s="70"/>
      <c r="AI51" s="70"/>
      <c r="AJ51" s="87"/>
      <c r="AK51" s="87"/>
      <c r="AL51" s="87"/>
      <c r="AM51" s="87"/>
      <c r="AN51" s="75"/>
      <c r="AO51" s="75"/>
      <c r="AP51" s="87"/>
      <c r="AQ51" s="75"/>
      <c r="AR51" s="75"/>
      <c r="AS51" s="75"/>
      <c r="AT51" s="87"/>
      <c r="AU51" s="87"/>
      <c r="AV51" s="87"/>
      <c r="AW51" s="75"/>
      <c r="AX51" s="87"/>
      <c r="AY51" s="90"/>
      <c r="AZ51" s="91"/>
      <c r="BA51" s="66"/>
      <c r="BB51" s="66"/>
      <c r="BC51" s="66"/>
      <c r="BD51" s="66"/>
      <c r="BE51" s="66"/>
      <c r="BF51" s="66"/>
      <c r="BG51" s="66"/>
      <c r="BH51" s="66"/>
    </row>
    <row r="52" spans="1:73">
      <c r="A52" s="68"/>
      <c r="B52" s="63"/>
      <c r="C52" s="63"/>
      <c r="D52" s="64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66"/>
      <c r="BB52" s="66"/>
      <c r="BC52" s="66"/>
      <c r="BD52" s="66"/>
      <c r="BE52" s="66"/>
      <c r="BF52" s="66"/>
      <c r="BG52" s="66"/>
      <c r="BH52" s="66"/>
    </row>
    <row r="53" spans="1:73">
      <c r="A53" s="68"/>
      <c r="B53" s="63"/>
      <c r="C53" s="63"/>
      <c r="D53" s="6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6"/>
      <c r="BB53" s="66"/>
      <c r="BC53" s="66"/>
      <c r="BD53" s="66"/>
      <c r="BE53" s="66"/>
      <c r="BF53" s="66"/>
      <c r="BG53" s="66"/>
      <c r="BH53" s="66"/>
    </row>
    <row r="54" spans="1:73">
      <c r="A54" s="68"/>
      <c r="B54" s="63"/>
      <c r="C54" s="63"/>
      <c r="D54" s="64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6"/>
      <c r="BB54" s="66"/>
      <c r="BC54" s="66"/>
      <c r="BD54" s="66"/>
      <c r="BE54" s="66"/>
      <c r="BF54" s="66"/>
      <c r="BG54" s="66"/>
      <c r="BH54" s="66"/>
    </row>
    <row r="55" spans="1:73">
      <c r="A55" s="68"/>
      <c r="B55" s="63"/>
      <c r="C55" s="63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6"/>
      <c r="BB55" s="66"/>
      <c r="BC55" s="66"/>
      <c r="BD55" s="66"/>
      <c r="BE55" s="66"/>
      <c r="BF55" s="66"/>
      <c r="BG55" s="66"/>
      <c r="BH55" s="66"/>
    </row>
    <row r="56" spans="1:73">
      <c r="A56" s="68"/>
      <c r="B56" s="63"/>
      <c r="C56" s="63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6"/>
      <c r="BB56" s="66"/>
      <c r="BC56" s="66"/>
      <c r="BD56" s="66"/>
      <c r="BE56" s="66"/>
      <c r="BF56" s="66"/>
      <c r="BG56" s="66"/>
      <c r="BH56" s="66"/>
    </row>
    <row r="57" spans="1:73">
      <c r="A57" s="68"/>
      <c r="B57" s="63"/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6"/>
      <c r="BB57" s="66"/>
      <c r="BC57" s="66"/>
      <c r="BD57" s="66"/>
      <c r="BE57" s="66"/>
      <c r="BF57" s="66"/>
      <c r="BG57" s="66"/>
      <c r="BH57" s="66"/>
    </row>
    <row r="58" spans="1:73">
      <c r="A58" s="68"/>
      <c r="B58" s="63"/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6"/>
      <c r="BB58" s="66"/>
      <c r="BC58" s="66"/>
      <c r="BD58" s="66"/>
      <c r="BE58" s="66"/>
      <c r="BF58" s="66"/>
      <c r="BG58" s="66"/>
      <c r="BH58" s="66"/>
    </row>
    <row r="59" spans="1:73">
      <c r="A59" s="68"/>
      <c r="B59" s="63"/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6"/>
      <c r="BB59" s="66"/>
      <c r="BC59" s="66"/>
      <c r="BD59" s="66"/>
      <c r="BE59" s="66"/>
      <c r="BF59" s="66"/>
      <c r="BG59" s="66"/>
      <c r="BH59" s="66"/>
    </row>
    <row r="60" spans="1:73">
      <c r="A60" s="68"/>
      <c r="B60" s="63"/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6"/>
      <c r="BB60" s="66"/>
      <c r="BC60" s="66"/>
      <c r="BD60" s="66"/>
      <c r="BE60" s="66"/>
      <c r="BF60" s="66"/>
      <c r="BG60" s="66"/>
      <c r="BH60" s="66"/>
    </row>
    <row r="61" spans="1:73">
      <c r="A61" s="68"/>
      <c r="B61" s="63"/>
      <c r="C61" s="63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6"/>
      <c r="BB61" s="66"/>
      <c r="BC61" s="66"/>
      <c r="BD61" s="66"/>
      <c r="BE61" s="66"/>
      <c r="BF61" s="66"/>
      <c r="BG61" s="66"/>
      <c r="BH61" s="66"/>
    </row>
    <row r="62" spans="1:73">
      <c r="A62" s="68"/>
      <c r="B62" s="63"/>
      <c r="C62" s="63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6"/>
      <c r="BB62" s="66"/>
      <c r="BC62" s="66"/>
      <c r="BD62" s="66"/>
      <c r="BE62" s="66"/>
      <c r="BF62" s="66"/>
      <c r="BG62" s="66"/>
      <c r="BH62" s="66"/>
    </row>
    <row r="63" spans="1:73">
      <c r="A63" s="68"/>
      <c r="B63" s="63"/>
      <c r="C63" s="63"/>
      <c r="D63" s="64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6"/>
      <c r="BB63" s="66"/>
      <c r="BC63" s="66"/>
      <c r="BD63" s="66"/>
      <c r="BE63" s="66"/>
      <c r="BF63" s="66"/>
      <c r="BG63" s="66"/>
      <c r="BH63" s="66"/>
    </row>
    <row r="64" spans="1:73">
      <c r="A64" s="68"/>
      <c r="B64" s="63"/>
      <c r="C64" s="63"/>
      <c r="D64" s="64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6"/>
      <c r="BB64" s="66"/>
      <c r="BC64" s="66"/>
      <c r="BD64" s="66"/>
      <c r="BE64" s="66"/>
      <c r="BF64" s="66"/>
      <c r="BG64" s="66"/>
      <c r="BH64" s="66"/>
    </row>
    <row r="65" spans="1:60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</row>
    <row r="66" spans="1:60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</row>
  </sheetData>
  <mergeCells count="34">
    <mergeCell ref="E46:E50"/>
    <mergeCell ref="E39:E43"/>
    <mergeCell ref="AZ39:AZ43"/>
    <mergeCell ref="G8:K9"/>
    <mergeCell ref="L8:P9"/>
    <mergeCell ref="Q8:U9"/>
    <mergeCell ref="V8:Z9"/>
    <mergeCell ref="E8:E9"/>
    <mergeCell ref="AZ11:AZ15"/>
    <mergeCell ref="AZ18:AZ22"/>
    <mergeCell ref="AZ25:AZ29"/>
    <mergeCell ref="AZ32:AZ36"/>
    <mergeCell ref="E11:E15"/>
    <mergeCell ref="E18:E22"/>
    <mergeCell ref="E25:E29"/>
    <mergeCell ref="E32:E36"/>
    <mergeCell ref="AA8:AE9"/>
    <mergeCell ref="AI8:AM9"/>
    <mergeCell ref="AN8:AR9"/>
    <mergeCell ref="AS8:AW9"/>
    <mergeCell ref="AX8:AX9"/>
    <mergeCell ref="AX32:AX36"/>
    <mergeCell ref="AX39:AX43"/>
    <mergeCell ref="AY14:AY15"/>
    <mergeCell ref="AY21:AY22"/>
    <mergeCell ref="AY28:AY29"/>
    <mergeCell ref="AY35:AY36"/>
    <mergeCell ref="AY42:AY43"/>
    <mergeCell ref="AX11:AX15"/>
    <mergeCell ref="AY8:AY9"/>
    <mergeCell ref="AF8:AH9"/>
    <mergeCell ref="AZ8:AZ9"/>
    <mergeCell ref="AX18:AX22"/>
    <mergeCell ref="AX25:AX29"/>
  </mergeCells>
  <printOptions verticalCentered="1"/>
  <pageMargins left="0.59055118110236227" right="0.39370078740157483" top="0.39370078740157483" bottom="0.39370078740157483" header="0.51181102362204722" footer="0.51181102362204722"/>
  <pageSetup paperSize="9" scale="5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10">
    <pageSetUpPr fitToPage="1"/>
  </sheetPr>
  <dimension ref="A1:AY36"/>
  <sheetViews>
    <sheetView zoomScale="82" zoomScaleNormal="82" zoomScaleSheetLayoutView="150" workbookViewId="0">
      <selection activeCell="L14" sqref="L14:Q1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216" t="str">
        <f>(Gesamttabelle!E11)</f>
        <v xml:space="preserve"> BC Montfort Feldkirch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4</v>
      </c>
      <c r="P3" s="10"/>
      <c r="Q3" s="218" t="str">
        <f>(Gesamttabelle!E18)</f>
        <v>ASKÖ Traun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 xml:space="preserve"> BC Montfort Feldkirch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ASKÖ Traun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 t="s">
        <v>69</v>
      </c>
      <c r="E8" s="208"/>
      <c r="F8" s="208"/>
      <c r="G8" s="208"/>
      <c r="H8" s="208"/>
      <c r="I8" s="209"/>
      <c r="J8" s="210"/>
      <c r="K8" s="206"/>
      <c r="L8" s="207" t="s">
        <v>74</v>
      </c>
      <c r="M8" s="208"/>
      <c r="N8" s="208"/>
      <c r="O8" s="208"/>
      <c r="P8" s="208"/>
      <c r="Q8" s="209"/>
      <c r="R8" s="29">
        <v>10</v>
      </c>
      <c r="S8" s="30"/>
      <c r="T8" s="31">
        <v>21</v>
      </c>
      <c r="U8" s="29">
        <v>8</v>
      </c>
      <c r="V8" s="30"/>
      <c r="W8" s="31">
        <v>21</v>
      </c>
      <c r="X8" s="29"/>
      <c r="Y8" s="30"/>
      <c r="Z8" s="31"/>
      <c r="AA8" s="32">
        <f>R8+U8+X8</f>
        <v>18</v>
      </c>
      <c r="AB8" s="33" t="s">
        <v>17</v>
      </c>
      <c r="AC8" s="34">
        <f>T8+W8+Z8</f>
        <v>42</v>
      </c>
      <c r="AD8" s="32">
        <f>SUM(AK8:AM8)</f>
        <v>0</v>
      </c>
      <c r="AE8" s="33" t="s">
        <v>17</v>
      </c>
      <c r="AF8" s="34">
        <f>SUM(AO8:AQ8)</f>
        <v>2</v>
      </c>
      <c r="AG8" s="32">
        <f>IF(AD8&gt;AF8,1,0)</f>
        <v>0</v>
      </c>
      <c r="AH8" s="33" t="s">
        <v>17</v>
      </c>
      <c r="AI8" s="35">
        <f>IF(OR(AD8&gt;AF8,AD8=AF8),0,1)</f>
        <v>1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1</v>
      </c>
      <c r="AP8" s="7">
        <f>IF(W8&gt;U8,1,0)</f>
        <v>1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 t="s">
        <v>70</v>
      </c>
      <c r="E9" s="192"/>
      <c r="F9" s="192"/>
      <c r="G9" s="192"/>
      <c r="H9" s="192"/>
      <c r="I9" s="193"/>
      <c r="J9" s="194"/>
      <c r="K9" s="190"/>
      <c r="L9" s="191" t="s">
        <v>75</v>
      </c>
      <c r="M9" s="192"/>
      <c r="N9" s="192"/>
      <c r="O9" s="192"/>
      <c r="P9" s="192"/>
      <c r="Q9" s="193"/>
      <c r="R9" s="29">
        <v>21</v>
      </c>
      <c r="S9" s="30"/>
      <c r="T9" s="31">
        <v>9</v>
      </c>
      <c r="U9" s="29">
        <v>21</v>
      </c>
      <c r="V9" s="30"/>
      <c r="W9" s="31">
        <v>17</v>
      </c>
      <c r="X9" s="29"/>
      <c r="Y9" s="30"/>
      <c r="Z9" s="31"/>
      <c r="AA9" s="32">
        <f t="shared" ref="AA9:AA15" si="0">R9+U9+X9</f>
        <v>42</v>
      </c>
      <c r="AB9" s="33" t="s">
        <v>17</v>
      </c>
      <c r="AC9" s="34">
        <f t="shared" ref="AC9:AC15" si="1">T9+W9+Z9</f>
        <v>26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1</v>
      </c>
      <c r="AL9" s="7">
        <f t="shared" ref="AL9:AL15" si="7">IF(U9&gt;W9,1,0)</f>
        <v>1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 t="s">
        <v>71</v>
      </c>
      <c r="E10" s="192"/>
      <c r="F10" s="192"/>
      <c r="G10" s="192"/>
      <c r="H10" s="192"/>
      <c r="I10" s="193"/>
      <c r="J10" s="194"/>
      <c r="K10" s="190"/>
      <c r="L10" s="191" t="s">
        <v>76</v>
      </c>
      <c r="M10" s="192"/>
      <c r="N10" s="192"/>
      <c r="O10" s="192"/>
      <c r="P10" s="192"/>
      <c r="Q10" s="193"/>
      <c r="R10" s="29">
        <v>19</v>
      </c>
      <c r="S10" s="30"/>
      <c r="T10" s="31">
        <v>21</v>
      </c>
      <c r="U10" s="29">
        <v>21</v>
      </c>
      <c r="V10" s="30"/>
      <c r="W10" s="31">
        <v>15</v>
      </c>
      <c r="X10" s="29">
        <v>21</v>
      </c>
      <c r="Y10" s="30"/>
      <c r="Z10" s="31">
        <v>17</v>
      </c>
      <c r="AA10" s="32">
        <f t="shared" si="0"/>
        <v>61</v>
      </c>
      <c r="AB10" s="33" t="s">
        <v>17</v>
      </c>
      <c r="AC10" s="34">
        <f t="shared" si="1"/>
        <v>53</v>
      </c>
      <c r="AD10" s="32">
        <f t="shared" si="2"/>
        <v>2</v>
      </c>
      <c r="AE10" s="33" t="s">
        <v>17</v>
      </c>
      <c r="AF10" s="34">
        <f t="shared" si="3"/>
        <v>1</v>
      </c>
      <c r="AG10" s="32">
        <f t="shared" si="4"/>
        <v>1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1</v>
      </c>
      <c r="AM10" s="7">
        <f t="shared" si="8"/>
        <v>1</v>
      </c>
      <c r="AN10" s="7"/>
      <c r="AO10" s="7">
        <f t="shared" si="9"/>
        <v>1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 t="s">
        <v>72</v>
      </c>
      <c r="E11" s="192"/>
      <c r="F11" s="192"/>
      <c r="G11" s="192"/>
      <c r="H11" s="192"/>
      <c r="I11" s="193"/>
      <c r="J11" s="194"/>
      <c r="K11" s="190"/>
      <c r="L11" s="191" t="s">
        <v>77</v>
      </c>
      <c r="M11" s="192"/>
      <c r="N11" s="192"/>
      <c r="O11" s="192"/>
      <c r="P11" s="192"/>
      <c r="Q11" s="193"/>
      <c r="R11" s="29">
        <v>21</v>
      </c>
      <c r="S11" s="30"/>
      <c r="T11" s="31">
        <v>3</v>
      </c>
      <c r="U11" s="29">
        <v>21</v>
      </c>
      <c r="V11" s="30"/>
      <c r="W11" s="31">
        <v>4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7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 t="s">
        <v>73</v>
      </c>
      <c r="E12" s="192"/>
      <c r="F12" s="192"/>
      <c r="G12" s="192"/>
      <c r="H12" s="192"/>
      <c r="I12" s="193"/>
      <c r="J12" s="194"/>
      <c r="K12" s="190"/>
      <c r="L12" s="195" t="s">
        <v>78</v>
      </c>
      <c r="M12" s="196"/>
      <c r="N12" s="196"/>
      <c r="O12" s="196"/>
      <c r="P12" s="196"/>
      <c r="Q12" s="197"/>
      <c r="R12" s="29">
        <v>21</v>
      </c>
      <c r="S12" s="30"/>
      <c r="T12" s="31">
        <v>17</v>
      </c>
      <c r="U12" s="29">
        <v>24</v>
      </c>
      <c r="V12" s="30"/>
      <c r="W12" s="31">
        <v>22</v>
      </c>
      <c r="X12" s="29"/>
      <c r="Y12" s="30"/>
      <c r="Z12" s="31"/>
      <c r="AA12" s="32">
        <f t="shared" si="0"/>
        <v>45</v>
      </c>
      <c r="AB12" s="33" t="s">
        <v>17</v>
      </c>
      <c r="AC12" s="34">
        <f t="shared" si="1"/>
        <v>39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 xml:space="preserve"> BC Montfort Feldkirch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208</v>
      </c>
      <c r="AB16" s="45" t="s">
        <v>17</v>
      </c>
      <c r="AC16" s="46">
        <f>SUM(AC8:AC15)</f>
        <v>167</v>
      </c>
      <c r="AD16" s="47">
        <f>SUM(AD8:AD15)</f>
        <v>8</v>
      </c>
      <c r="AE16" s="45" t="s">
        <v>17</v>
      </c>
      <c r="AF16" s="46">
        <f>SUM(AF8:AF15)</f>
        <v>3</v>
      </c>
      <c r="AG16" s="47">
        <f>SUM(AG8:AG15)</f>
        <v>4</v>
      </c>
      <c r="AH16" s="45" t="s">
        <v>17</v>
      </c>
      <c r="AI16" s="48">
        <f>SUM(AI8:AI15)</f>
        <v>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4</v>
      </c>
      <c r="C17" s="49" t="s">
        <v>17</v>
      </c>
      <c r="D17" s="49">
        <f>IF($D$16=$Q$3,AG16,AI16)</f>
        <v>1</v>
      </c>
      <c r="E17" s="50" t="s">
        <v>23</v>
      </c>
      <c r="F17" s="50"/>
      <c r="G17" s="49">
        <f>IF($D$16=$D$3,AD16,AF16)</f>
        <v>8</v>
      </c>
      <c r="H17" s="49" t="s">
        <v>17</v>
      </c>
      <c r="I17" s="49">
        <f>IF($D$16=$Q$3,AD16,AF16)</f>
        <v>3</v>
      </c>
      <c r="J17" s="50" t="s">
        <v>24</v>
      </c>
      <c r="K17" s="50"/>
      <c r="L17" s="50"/>
      <c r="M17" s="49">
        <f>IF($D$16=$D$3,AA16,AC16)</f>
        <v>208</v>
      </c>
      <c r="N17" s="49" t="s">
        <v>17</v>
      </c>
      <c r="O17" s="49">
        <f>IF($D$16=$Q$3,AA16,AC16)</f>
        <v>167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Z1:AD1"/>
    <mergeCell ref="AE1:AI1"/>
    <mergeCell ref="J2:AA2"/>
    <mergeCell ref="D3:M3"/>
    <mergeCell ref="Q3:AA3"/>
    <mergeCell ref="T4:AA4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1">
    <pageSetUpPr fitToPage="1"/>
  </sheetPr>
  <dimension ref="A1:AY33"/>
  <sheetViews>
    <sheetView zoomScale="82" zoomScaleNormal="82" zoomScaleSheetLayoutView="150" workbookViewId="0">
      <selection activeCell="D8" sqref="D8:I12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6" style="8" customWidth="1"/>
    <col min="28" max="28" width="1.7109375" style="8" customWidth="1"/>
    <col min="29" max="29" width="5.7109375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53</v>
      </c>
      <c r="B3" s="1"/>
      <c r="C3" s="1"/>
      <c r="D3" s="216" t="str">
        <f>(Gesamttabelle!E25)</f>
        <v>WAT Simmering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52</v>
      </c>
      <c r="P3" s="10"/>
      <c r="Q3" s="218" t="str">
        <f>(Gesamttabelle!E32)</f>
        <v>askö kelag Kärnten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WAT Simmering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askö kelag Kärnten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 t="s">
        <v>79</v>
      </c>
      <c r="E8" s="208"/>
      <c r="F8" s="208"/>
      <c r="G8" s="208"/>
      <c r="H8" s="208"/>
      <c r="I8" s="209"/>
      <c r="J8" s="210"/>
      <c r="K8" s="206"/>
      <c r="L8" s="207" t="s">
        <v>81</v>
      </c>
      <c r="M8" s="208"/>
      <c r="N8" s="208"/>
      <c r="O8" s="208"/>
      <c r="P8" s="208"/>
      <c r="Q8" s="209"/>
      <c r="R8" s="29">
        <v>11</v>
      </c>
      <c r="S8" s="30"/>
      <c r="T8" s="31">
        <v>21</v>
      </c>
      <c r="U8" s="29">
        <v>20</v>
      </c>
      <c r="V8" s="30"/>
      <c r="W8" s="31">
        <v>22</v>
      </c>
      <c r="X8" s="29"/>
      <c r="Y8" s="30"/>
      <c r="Z8" s="31"/>
      <c r="AA8" s="32">
        <f>R8+U8+X8</f>
        <v>31</v>
      </c>
      <c r="AB8" s="33" t="s">
        <v>17</v>
      </c>
      <c r="AC8" s="34">
        <f>T8+W8+Z8</f>
        <v>43</v>
      </c>
      <c r="AD8" s="32">
        <f>SUM(AK8:AM8)</f>
        <v>0</v>
      </c>
      <c r="AE8" s="33" t="s">
        <v>17</v>
      </c>
      <c r="AF8" s="34">
        <f>SUM(AO8:AQ8)</f>
        <v>2</v>
      </c>
      <c r="AG8" s="32">
        <f>IF(AD8&gt;AF8,1,0)</f>
        <v>0</v>
      </c>
      <c r="AH8" s="33" t="s">
        <v>17</v>
      </c>
      <c r="AI8" s="35">
        <f>IF(OR(AD8&gt;AF8,AD8=AF8),0,1)</f>
        <v>1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1</v>
      </c>
      <c r="AP8" s="7">
        <f>IF(W8&gt;U8,1,0)</f>
        <v>1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 t="s">
        <v>86</v>
      </c>
      <c r="E9" s="192"/>
      <c r="F9" s="192"/>
      <c r="G9" s="192"/>
      <c r="H9" s="192"/>
      <c r="I9" s="193"/>
      <c r="J9" s="194"/>
      <c r="K9" s="190"/>
      <c r="L9" s="191" t="s">
        <v>88</v>
      </c>
      <c r="M9" s="192"/>
      <c r="N9" s="192"/>
      <c r="O9" s="192"/>
      <c r="P9" s="192"/>
      <c r="Q9" s="193"/>
      <c r="R9" s="29">
        <v>13</v>
      </c>
      <c r="S9" s="30"/>
      <c r="T9" s="31">
        <v>21</v>
      </c>
      <c r="U9" s="29">
        <v>9</v>
      </c>
      <c r="V9" s="30"/>
      <c r="W9" s="31">
        <v>21</v>
      </c>
      <c r="X9" s="29"/>
      <c r="Y9" s="30"/>
      <c r="Z9" s="31"/>
      <c r="AA9" s="32">
        <f t="shared" ref="AA9:AA15" si="0">R9+U9+X9</f>
        <v>22</v>
      </c>
      <c r="AB9" s="33" t="s">
        <v>17</v>
      </c>
      <c r="AC9" s="34">
        <f t="shared" ref="AC9:AC15" si="1">T9+W9+Z9</f>
        <v>42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2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1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1</v>
      </c>
      <c r="AP9" s="7">
        <f t="shared" ref="AP9:AP15" si="10">IF(W9&gt;U9,1,0)</f>
        <v>1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 t="s">
        <v>80</v>
      </c>
      <c r="E10" s="192"/>
      <c r="F10" s="192"/>
      <c r="G10" s="192"/>
      <c r="H10" s="192"/>
      <c r="I10" s="193"/>
      <c r="J10" s="194"/>
      <c r="K10" s="190"/>
      <c r="L10" s="191" t="s">
        <v>83</v>
      </c>
      <c r="M10" s="192"/>
      <c r="N10" s="192"/>
      <c r="O10" s="192"/>
      <c r="P10" s="192"/>
      <c r="Q10" s="193"/>
      <c r="R10" s="29">
        <v>21</v>
      </c>
      <c r="S10" s="30"/>
      <c r="T10" s="31">
        <v>10</v>
      </c>
      <c r="U10" s="29">
        <v>21</v>
      </c>
      <c r="V10" s="30"/>
      <c r="W10" s="31">
        <v>11</v>
      </c>
      <c r="X10" s="29"/>
      <c r="Y10" s="30"/>
      <c r="Z10" s="31"/>
      <c r="AA10" s="32">
        <f t="shared" si="0"/>
        <v>42</v>
      </c>
      <c r="AB10" s="33" t="s">
        <v>17</v>
      </c>
      <c r="AC10" s="34">
        <f t="shared" si="1"/>
        <v>21</v>
      </c>
      <c r="AD10" s="32">
        <f t="shared" si="2"/>
        <v>2</v>
      </c>
      <c r="AE10" s="33" t="s">
        <v>17</v>
      </c>
      <c r="AF10" s="34">
        <f t="shared" si="3"/>
        <v>0</v>
      </c>
      <c r="AG10" s="32">
        <f t="shared" si="4"/>
        <v>1</v>
      </c>
      <c r="AH10" s="33" t="s">
        <v>17</v>
      </c>
      <c r="AI10" s="35">
        <f t="shared" si="5"/>
        <v>0</v>
      </c>
      <c r="AJ10" s="7"/>
      <c r="AK10" s="7">
        <f t="shared" si="6"/>
        <v>1</v>
      </c>
      <c r="AL10" s="7">
        <f t="shared" si="7"/>
        <v>1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 t="s">
        <v>82</v>
      </c>
      <c r="E11" s="192"/>
      <c r="F11" s="192"/>
      <c r="G11" s="192"/>
      <c r="H11" s="192"/>
      <c r="I11" s="193"/>
      <c r="J11" s="194"/>
      <c r="K11" s="190"/>
      <c r="L11" s="191" t="s">
        <v>84</v>
      </c>
      <c r="M11" s="192"/>
      <c r="N11" s="192"/>
      <c r="O11" s="192"/>
      <c r="P11" s="192"/>
      <c r="Q11" s="193"/>
      <c r="R11" s="29">
        <v>8</v>
      </c>
      <c r="S11" s="30"/>
      <c r="T11" s="31">
        <v>21</v>
      </c>
      <c r="U11" s="29">
        <v>11</v>
      </c>
      <c r="V11" s="30"/>
      <c r="W11" s="31">
        <v>21</v>
      </c>
      <c r="X11" s="29"/>
      <c r="Y11" s="30"/>
      <c r="Z11" s="31"/>
      <c r="AA11" s="32">
        <f t="shared" si="0"/>
        <v>19</v>
      </c>
      <c r="AB11" s="33" t="s">
        <v>17</v>
      </c>
      <c r="AC11" s="34">
        <f t="shared" si="1"/>
        <v>42</v>
      </c>
      <c r="AD11" s="32">
        <f t="shared" si="2"/>
        <v>0</v>
      </c>
      <c r="AE11" s="33" t="s">
        <v>17</v>
      </c>
      <c r="AF11" s="34">
        <f t="shared" si="3"/>
        <v>2</v>
      </c>
      <c r="AG11" s="32">
        <f t="shared" si="4"/>
        <v>0</v>
      </c>
      <c r="AH11" s="33" t="s">
        <v>17</v>
      </c>
      <c r="AI11" s="35">
        <f t="shared" si="5"/>
        <v>1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1</v>
      </c>
      <c r="AP11" s="7">
        <f t="shared" si="10"/>
        <v>1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 t="s">
        <v>87</v>
      </c>
      <c r="E12" s="192"/>
      <c r="F12" s="192"/>
      <c r="G12" s="192"/>
      <c r="H12" s="192"/>
      <c r="I12" s="193"/>
      <c r="J12" s="194"/>
      <c r="K12" s="190"/>
      <c r="L12" s="195" t="s">
        <v>85</v>
      </c>
      <c r="M12" s="196"/>
      <c r="N12" s="196"/>
      <c r="O12" s="196"/>
      <c r="P12" s="196"/>
      <c r="Q12" s="197"/>
      <c r="R12" s="29">
        <v>10</v>
      </c>
      <c r="S12" s="30"/>
      <c r="T12" s="31">
        <v>21</v>
      </c>
      <c r="U12" s="29">
        <v>10</v>
      </c>
      <c r="V12" s="30"/>
      <c r="W12" s="31">
        <v>21</v>
      </c>
      <c r="X12" s="29"/>
      <c r="Y12" s="30"/>
      <c r="Z12" s="31"/>
      <c r="AA12" s="32">
        <f t="shared" si="0"/>
        <v>20</v>
      </c>
      <c r="AB12" s="33" t="s">
        <v>17</v>
      </c>
      <c r="AC12" s="34">
        <f t="shared" si="1"/>
        <v>42</v>
      </c>
      <c r="AD12" s="32">
        <f t="shared" si="2"/>
        <v>0</v>
      </c>
      <c r="AE12" s="33" t="s">
        <v>17</v>
      </c>
      <c r="AF12" s="34">
        <f t="shared" si="3"/>
        <v>2</v>
      </c>
      <c r="AG12" s="32">
        <f t="shared" si="4"/>
        <v>0</v>
      </c>
      <c r="AH12" s="33" t="s">
        <v>17</v>
      </c>
      <c r="AI12" s="35">
        <f t="shared" si="5"/>
        <v>1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1</v>
      </c>
      <c r="AP12" s="7">
        <f t="shared" si="10"/>
        <v>1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askö kelag Kärnten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134</v>
      </c>
      <c r="AB16" s="45" t="s">
        <v>17</v>
      </c>
      <c r="AC16" s="46">
        <f>SUM(AC8:AC15)</f>
        <v>190</v>
      </c>
      <c r="AD16" s="47">
        <f>SUM(AD8:AD15)</f>
        <v>2</v>
      </c>
      <c r="AE16" s="45" t="s">
        <v>17</v>
      </c>
      <c r="AF16" s="46">
        <f>SUM(AF8:AF15)</f>
        <v>8</v>
      </c>
      <c r="AG16" s="47">
        <f>SUM(AG8:AG15)</f>
        <v>1</v>
      </c>
      <c r="AH16" s="45" t="s">
        <v>17</v>
      </c>
      <c r="AI16" s="48">
        <f>SUM(AI8:AI15)</f>
        <v>4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4</v>
      </c>
      <c r="C17" s="49" t="s">
        <v>17</v>
      </c>
      <c r="D17" s="49">
        <f>IF($D$16=$Q$3,AG16,AI16)</f>
        <v>1</v>
      </c>
      <c r="E17" s="50" t="s">
        <v>23</v>
      </c>
      <c r="F17" s="50"/>
      <c r="G17" s="49">
        <f>IF($D$16=$D$3,AD16,AF16)</f>
        <v>8</v>
      </c>
      <c r="H17" s="49" t="s">
        <v>17</v>
      </c>
      <c r="I17" s="49">
        <f>IF($D$16=$Q$3,AD16,AF16)</f>
        <v>2</v>
      </c>
      <c r="J17" s="50" t="s">
        <v>24</v>
      </c>
      <c r="K17" s="50"/>
      <c r="L17" s="50"/>
      <c r="M17" s="49">
        <f>IF($D$16=$D$3,AA16,AC16)</f>
        <v>190</v>
      </c>
      <c r="N17" s="49" t="s">
        <v>17</v>
      </c>
      <c r="O17" s="49">
        <f>IF($D$16=$Q$3,AA16,AC16)</f>
        <v>134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8" spans="1:51">
      <c r="AG28" s="58"/>
    </row>
    <row r="33" ht="12.75" customHeight="1"/>
  </sheetData>
  <mergeCells count="48">
    <mergeCell ref="C4:G4"/>
    <mergeCell ref="J4:N4"/>
    <mergeCell ref="Z1:AD1"/>
    <mergeCell ref="AE1:AI1"/>
    <mergeCell ref="J2:AA2"/>
    <mergeCell ref="D3:M3"/>
    <mergeCell ref="Q3:AA3"/>
    <mergeCell ref="T4:AA4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91" orientation="landscape" horizontalDpi="4294967293" vertic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12"/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">
        <v>61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216" t="str">
        <f>(Gesamttabelle!E11)</f>
        <v xml:space="preserve"> BC Montfort Feldkirch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57</v>
      </c>
      <c r="P3" s="10"/>
      <c r="Q3" s="218" t="str">
        <f>(Gesamttabelle!E39)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">
        <v>63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 xml:space="preserve"> BC Montfort Feldkirch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AY36"/>
  <sheetViews>
    <sheetView zoomScale="82" zoomScaleNormal="82" zoomScaleSheetLayoutView="150" workbookViewId="0">
      <selection activeCell="D8" sqref="D8:I12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216" t="str">
        <f>(Gesamttabelle!E18)</f>
        <v>ASKÖ Traun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52</v>
      </c>
      <c r="P3" s="10"/>
      <c r="Q3" s="218" t="str">
        <f>(Gesamttabelle!E32)</f>
        <v>askö kelag Kärnten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ASKÖ Traun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askö kelag Kärnten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 t="s">
        <v>74</v>
      </c>
      <c r="E8" s="208"/>
      <c r="F8" s="208"/>
      <c r="G8" s="208"/>
      <c r="H8" s="208"/>
      <c r="I8" s="209"/>
      <c r="J8" s="210"/>
      <c r="K8" s="206"/>
      <c r="L8" s="207" t="s">
        <v>81</v>
      </c>
      <c r="M8" s="208"/>
      <c r="N8" s="208"/>
      <c r="O8" s="208"/>
      <c r="P8" s="208"/>
      <c r="Q8" s="209"/>
      <c r="R8" s="29">
        <v>21</v>
      </c>
      <c r="S8" s="30"/>
      <c r="T8" s="31">
        <v>11</v>
      </c>
      <c r="U8" s="29">
        <v>21</v>
      </c>
      <c r="V8" s="30"/>
      <c r="W8" s="31">
        <v>5</v>
      </c>
      <c r="X8" s="29"/>
      <c r="Y8" s="30"/>
      <c r="Z8" s="31"/>
      <c r="AA8" s="32">
        <f>R8+U8+X8</f>
        <v>42</v>
      </c>
      <c r="AB8" s="33" t="s">
        <v>17</v>
      </c>
      <c r="AC8" s="34">
        <f>T8+W8+Z8</f>
        <v>16</v>
      </c>
      <c r="AD8" s="32">
        <f>SUM(AK8:AM8)</f>
        <v>2</v>
      </c>
      <c r="AE8" s="33" t="s">
        <v>17</v>
      </c>
      <c r="AF8" s="34">
        <f>SUM(AO8:AQ8)</f>
        <v>0</v>
      </c>
      <c r="AG8" s="32">
        <f>IF(AD8&gt;AF8,1,0)</f>
        <v>1</v>
      </c>
      <c r="AH8" s="33" t="s">
        <v>17</v>
      </c>
      <c r="AI8" s="35">
        <f>IF(OR(AD8&gt;AF8,AD8=AF8),0,1)</f>
        <v>0</v>
      </c>
      <c r="AJ8" s="7"/>
      <c r="AK8" s="7">
        <f>IF(R8&gt;T8,1,0)</f>
        <v>1</v>
      </c>
      <c r="AL8" s="7">
        <f>IF(U8&gt;W8,1,0)</f>
        <v>1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 t="s">
        <v>75</v>
      </c>
      <c r="E9" s="192"/>
      <c r="F9" s="192"/>
      <c r="G9" s="192"/>
      <c r="H9" s="192"/>
      <c r="I9" s="193"/>
      <c r="J9" s="194"/>
      <c r="K9" s="190"/>
      <c r="L9" s="191" t="s">
        <v>90</v>
      </c>
      <c r="M9" s="192"/>
      <c r="N9" s="192"/>
      <c r="O9" s="192"/>
      <c r="P9" s="192"/>
      <c r="Q9" s="193"/>
      <c r="R9" s="29">
        <v>18</v>
      </c>
      <c r="S9" s="30"/>
      <c r="T9" s="31">
        <v>21</v>
      </c>
      <c r="U9" s="29">
        <v>14</v>
      </c>
      <c r="V9" s="30"/>
      <c r="W9" s="31">
        <v>21</v>
      </c>
      <c r="X9" s="29"/>
      <c r="Y9" s="30"/>
      <c r="Z9" s="31"/>
      <c r="AA9" s="32">
        <f t="shared" ref="AA9:AA15" si="0">R9+U9+X9</f>
        <v>32</v>
      </c>
      <c r="AB9" s="33" t="s">
        <v>17</v>
      </c>
      <c r="AC9" s="34">
        <f t="shared" ref="AC9:AC15" si="1">T9+W9+Z9</f>
        <v>42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2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1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1</v>
      </c>
      <c r="AP9" s="7">
        <f t="shared" ref="AP9:AP15" si="10">IF(W9&gt;U9,1,0)</f>
        <v>1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 t="s">
        <v>76</v>
      </c>
      <c r="E10" s="192"/>
      <c r="F10" s="192"/>
      <c r="G10" s="192"/>
      <c r="H10" s="192"/>
      <c r="I10" s="193"/>
      <c r="J10" s="194"/>
      <c r="K10" s="190"/>
      <c r="L10" s="191" t="s">
        <v>83</v>
      </c>
      <c r="M10" s="192"/>
      <c r="N10" s="192"/>
      <c r="O10" s="192"/>
      <c r="P10" s="192"/>
      <c r="Q10" s="193"/>
      <c r="R10" s="29">
        <v>21</v>
      </c>
      <c r="S10" s="30"/>
      <c r="T10" s="31">
        <v>12</v>
      </c>
      <c r="U10" s="29">
        <v>21</v>
      </c>
      <c r="V10" s="30"/>
      <c r="W10" s="31">
        <v>7</v>
      </c>
      <c r="X10" s="29"/>
      <c r="Y10" s="30"/>
      <c r="Z10" s="31"/>
      <c r="AA10" s="32">
        <f t="shared" si="0"/>
        <v>42</v>
      </c>
      <c r="AB10" s="33" t="s">
        <v>17</v>
      </c>
      <c r="AC10" s="34">
        <f t="shared" si="1"/>
        <v>19</v>
      </c>
      <c r="AD10" s="32">
        <f t="shared" si="2"/>
        <v>2</v>
      </c>
      <c r="AE10" s="33" t="s">
        <v>17</v>
      </c>
      <c r="AF10" s="34">
        <f t="shared" si="3"/>
        <v>0</v>
      </c>
      <c r="AG10" s="32">
        <f t="shared" si="4"/>
        <v>1</v>
      </c>
      <c r="AH10" s="33" t="s">
        <v>17</v>
      </c>
      <c r="AI10" s="35">
        <f t="shared" si="5"/>
        <v>0</v>
      </c>
      <c r="AJ10" s="7"/>
      <c r="AK10" s="7">
        <f t="shared" si="6"/>
        <v>1</v>
      </c>
      <c r="AL10" s="7">
        <f t="shared" si="7"/>
        <v>1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 t="s">
        <v>77</v>
      </c>
      <c r="E11" s="192"/>
      <c r="F11" s="192"/>
      <c r="G11" s="192"/>
      <c r="H11" s="192"/>
      <c r="I11" s="193"/>
      <c r="J11" s="194"/>
      <c r="K11" s="190"/>
      <c r="L11" s="191" t="s">
        <v>89</v>
      </c>
      <c r="M11" s="192"/>
      <c r="N11" s="192"/>
      <c r="O11" s="192"/>
      <c r="P11" s="192"/>
      <c r="Q11" s="193"/>
      <c r="R11" s="29">
        <v>4</v>
      </c>
      <c r="S11" s="30"/>
      <c r="T11" s="31">
        <v>21</v>
      </c>
      <c r="U11" s="29">
        <v>9</v>
      </c>
      <c r="V11" s="30"/>
      <c r="W11" s="31">
        <v>21</v>
      </c>
      <c r="X11" s="29"/>
      <c r="Y11" s="30"/>
      <c r="Z11" s="31"/>
      <c r="AA11" s="32">
        <f t="shared" si="0"/>
        <v>13</v>
      </c>
      <c r="AB11" s="33" t="s">
        <v>17</v>
      </c>
      <c r="AC11" s="34">
        <f t="shared" si="1"/>
        <v>42</v>
      </c>
      <c r="AD11" s="32">
        <f t="shared" si="2"/>
        <v>0</v>
      </c>
      <c r="AE11" s="33" t="s">
        <v>17</v>
      </c>
      <c r="AF11" s="34">
        <f t="shared" si="3"/>
        <v>2</v>
      </c>
      <c r="AG11" s="32">
        <f t="shared" si="4"/>
        <v>0</v>
      </c>
      <c r="AH11" s="33" t="s">
        <v>17</v>
      </c>
      <c r="AI11" s="35">
        <f t="shared" si="5"/>
        <v>1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1</v>
      </c>
      <c r="AP11" s="7">
        <f t="shared" si="10"/>
        <v>1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5" t="s">
        <v>78</v>
      </c>
      <c r="E12" s="196"/>
      <c r="F12" s="196"/>
      <c r="G12" s="196"/>
      <c r="H12" s="196"/>
      <c r="I12" s="197"/>
      <c r="J12" s="194"/>
      <c r="K12" s="190"/>
      <c r="L12" s="195" t="s">
        <v>85</v>
      </c>
      <c r="M12" s="196"/>
      <c r="N12" s="196"/>
      <c r="O12" s="196"/>
      <c r="P12" s="196"/>
      <c r="Q12" s="197"/>
      <c r="R12" s="29">
        <v>21</v>
      </c>
      <c r="S12" s="30"/>
      <c r="T12" s="31">
        <v>12</v>
      </c>
      <c r="U12" s="29">
        <v>21</v>
      </c>
      <c r="V12" s="30"/>
      <c r="W12" s="31">
        <v>14</v>
      </c>
      <c r="X12" s="29"/>
      <c r="Y12" s="30"/>
      <c r="Z12" s="31"/>
      <c r="AA12" s="32">
        <f t="shared" si="0"/>
        <v>42</v>
      </c>
      <c r="AB12" s="33" t="s">
        <v>17</v>
      </c>
      <c r="AC12" s="34">
        <f t="shared" si="1"/>
        <v>26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ASKÖ Traun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171</v>
      </c>
      <c r="AB16" s="45" t="s">
        <v>17</v>
      </c>
      <c r="AC16" s="46">
        <f>SUM(AC8:AC15)</f>
        <v>145</v>
      </c>
      <c r="AD16" s="47">
        <f>SUM(AD8:AD15)</f>
        <v>6</v>
      </c>
      <c r="AE16" s="45" t="s">
        <v>17</v>
      </c>
      <c r="AF16" s="46">
        <f>SUM(AF8:AF15)</f>
        <v>4</v>
      </c>
      <c r="AG16" s="47">
        <f>SUM(AG8:AG15)</f>
        <v>3</v>
      </c>
      <c r="AH16" s="45" t="s">
        <v>17</v>
      </c>
      <c r="AI16" s="48">
        <f>SUM(AI8:AI15)</f>
        <v>2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3</v>
      </c>
      <c r="C17" s="49" t="s">
        <v>17</v>
      </c>
      <c r="D17" s="49">
        <f>IF($D$16=$Q$3,AG16,AI16)</f>
        <v>2</v>
      </c>
      <c r="E17" s="50" t="s">
        <v>23</v>
      </c>
      <c r="F17" s="50"/>
      <c r="G17" s="49">
        <f>IF($D$16=$D$3,AD16,AF16)</f>
        <v>6</v>
      </c>
      <c r="H17" s="49" t="s">
        <v>17</v>
      </c>
      <c r="I17" s="49">
        <f>IF($D$16=$Q$3,AD16,AF16)</f>
        <v>4</v>
      </c>
      <c r="J17" s="50" t="s">
        <v>24</v>
      </c>
      <c r="K17" s="50"/>
      <c r="L17" s="50"/>
      <c r="M17" s="49">
        <f>IF($D$16=$D$3,AA16,AC16)</f>
        <v>171</v>
      </c>
      <c r="N17" s="49" t="s">
        <v>17</v>
      </c>
      <c r="O17" s="49">
        <f>IF($D$16=$Q$3,AA16,AC16)</f>
        <v>145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5">
    <pageSetUpPr fitToPage="1"/>
  </sheetPr>
  <dimension ref="A1:AY36"/>
  <sheetViews>
    <sheetView zoomScale="82" zoomScaleNormal="82" zoomScaleSheetLayoutView="150" workbookViewId="0">
      <selection activeCell="T15" sqref="T15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" style="8" customWidth="1"/>
    <col min="14" max="14" width="4.7109375" style="8" customWidth="1"/>
    <col min="15" max="15" width="5.42578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2851562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216" t="str">
        <f>(Gesamttabelle!E11)</f>
        <v xml:space="preserve"> BC Montfort Feldkirch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52</v>
      </c>
      <c r="P3" s="10"/>
      <c r="Q3" s="218" t="str">
        <f>(Gesamttabelle!E32)</f>
        <v>askö kelag Kärnten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 xml:space="preserve"> BC Montfort Feldkirch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askö kelag Kärnten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 t="s">
        <v>96</v>
      </c>
      <c r="E8" s="208"/>
      <c r="F8" s="208"/>
      <c r="G8" s="208"/>
      <c r="H8" s="208"/>
      <c r="I8" s="209"/>
      <c r="J8" s="210"/>
      <c r="K8" s="206"/>
      <c r="L8" s="207" t="s">
        <v>81</v>
      </c>
      <c r="M8" s="208"/>
      <c r="N8" s="208"/>
      <c r="O8" s="208"/>
      <c r="P8" s="208"/>
      <c r="Q8" s="209"/>
      <c r="R8" s="29">
        <v>18</v>
      </c>
      <c r="S8" s="30"/>
      <c r="T8" s="31">
        <v>21</v>
      </c>
      <c r="U8" s="29">
        <v>20</v>
      </c>
      <c r="V8" s="30"/>
      <c r="W8" s="31">
        <v>22</v>
      </c>
      <c r="X8" s="29"/>
      <c r="Y8" s="30"/>
      <c r="Z8" s="31"/>
      <c r="AA8" s="32">
        <f>R8+U8+X8</f>
        <v>38</v>
      </c>
      <c r="AB8" s="33" t="s">
        <v>17</v>
      </c>
      <c r="AC8" s="34">
        <f>T8+W8+Z8</f>
        <v>43</v>
      </c>
      <c r="AD8" s="32">
        <f>SUM(AK8:AM8)</f>
        <v>0</v>
      </c>
      <c r="AE8" s="33" t="s">
        <v>17</v>
      </c>
      <c r="AF8" s="34">
        <f>SUM(AO8:AQ8)</f>
        <v>2</v>
      </c>
      <c r="AG8" s="32">
        <f>IF(AD8&gt;AF8,1,0)</f>
        <v>0</v>
      </c>
      <c r="AH8" s="33" t="s">
        <v>17</v>
      </c>
      <c r="AI8" s="35">
        <f>IF(OR(AD8&gt;AF8,AD8=AF8),0,1)</f>
        <v>1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1</v>
      </c>
      <c r="AP8" s="7">
        <f>IF(W8&gt;U8,1,0)</f>
        <v>1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 t="s">
        <v>70</v>
      </c>
      <c r="E9" s="192"/>
      <c r="F9" s="192"/>
      <c r="G9" s="192"/>
      <c r="H9" s="192"/>
      <c r="I9" s="193"/>
      <c r="J9" s="194"/>
      <c r="K9" s="190"/>
      <c r="L9" s="191" t="s">
        <v>90</v>
      </c>
      <c r="M9" s="192"/>
      <c r="N9" s="192"/>
      <c r="O9" s="192"/>
      <c r="P9" s="192"/>
      <c r="Q9" s="193"/>
      <c r="R9" s="29">
        <v>17</v>
      </c>
      <c r="S9" s="30"/>
      <c r="T9" s="31">
        <v>21</v>
      </c>
      <c r="U9" s="29">
        <v>22</v>
      </c>
      <c r="V9" s="30"/>
      <c r="W9" s="31">
        <v>20</v>
      </c>
      <c r="X9" s="29">
        <v>21</v>
      </c>
      <c r="Y9" s="30"/>
      <c r="Z9" s="31">
        <v>18</v>
      </c>
      <c r="AA9" s="32">
        <f t="shared" ref="AA9:AA15" si="0">R9+U9+X9</f>
        <v>60</v>
      </c>
      <c r="AB9" s="33" t="s">
        <v>17</v>
      </c>
      <c r="AC9" s="34">
        <f t="shared" ref="AC9:AC15" si="1">T9+W9+Z9</f>
        <v>59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1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1</v>
      </c>
      <c r="AM9" s="7">
        <f t="shared" ref="AM9:AM15" si="8">IF(X9&gt;Z9,1,0)</f>
        <v>1</v>
      </c>
      <c r="AN9" s="7"/>
      <c r="AO9" s="7">
        <f t="shared" ref="AO9:AO15" si="9">IF(T9&gt;R9,1,0)</f>
        <v>1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 t="s">
        <v>71</v>
      </c>
      <c r="E10" s="192"/>
      <c r="F10" s="192"/>
      <c r="G10" s="192"/>
      <c r="H10" s="192"/>
      <c r="I10" s="193"/>
      <c r="J10" s="194"/>
      <c r="K10" s="190"/>
      <c r="L10" s="191" t="s">
        <v>83</v>
      </c>
      <c r="M10" s="192"/>
      <c r="N10" s="192"/>
      <c r="O10" s="192"/>
      <c r="P10" s="192"/>
      <c r="Q10" s="193"/>
      <c r="R10" s="29">
        <v>21</v>
      </c>
      <c r="S10" s="30"/>
      <c r="T10" s="31">
        <v>18</v>
      </c>
      <c r="U10" s="29">
        <v>21</v>
      </c>
      <c r="V10" s="30"/>
      <c r="W10" s="31">
        <v>16</v>
      </c>
      <c r="X10" s="29"/>
      <c r="Y10" s="30"/>
      <c r="Z10" s="31"/>
      <c r="AA10" s="32">
        <f t="shared" si="0"/>
        <v>42</v>
      </c>
      <c r="AB10" s="33" t="s">
        <v>17</v>
      </c>
      <c r="AC10" s="34">
        <f t="shared" si="1"/>
        <v>34</v>
      </c>
      <c r="AD10" s="32">
        <f t="shared" si="2"/>
        <v>2</v>
      </c>
      <c r="AE10" s="33" t="s">
        <v>17</v>
      </c>
      <c r="AF10" s="34">
        <f t="shared" si="3"/>
        <v>0</v>
      </c>
      <c r="AG10" s="32">
        <f t="shared" si="4"/>
        <v>1</v>
      </c>
      <c r="AH10" s="33" t="s">
        <v>17</v>
      </c>
      <c r="AI10" s="35">
        <f t="shared" si="5"/>
        <v>0</v>
      </c>
      <c r="AJ10" s="7"/>
      <c r="AK10" s="7">
        <f t="shared" si="6"/>
        <v>1</v>
      </c>
      <c r="AL10" s="7">
        <f t="shared" si="7"/>
        <v>1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 t="s">
        <v>72</v>
      </c>
      <c r="E11" s="192"/>
      <c r="F11" s="192"/>
      <c r="G11" s="192"/>
      <c r="H11" s="192"/>
      <c r="I11" s="193"/>
      <c r="J11" s="194"/>
      <c r="K11" s="190"/>
      <c r="L11" s="191" t="s">
        <v>89</v>
      </c>
      <c r="M11" s="192"/>
      <c r="N11" s="192"/>
      <c r="O11" s="192"/>
      <c r="P11" s="192"/>
      <c r="Q11" s="193"/>
      <c r="R11" s="29">
        <v>21</v>
      </c>
      <c r="S11" s="30"/>
      <c r="T11" s="31">
        <v>10</v>
      </c>
      <c r="U11" s="29">
        <v>21</v>
      </c>
      <c r="V11" s="30"/>
      <c r="W11" s="31">
        <v>12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22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 t="s">
        <v>97</v>
      </c>
      <c r="E12" s="192"/>
      <c r="F12" s="192"/>
      <c r="G12" s="192"/>
      <c r="H12" s="192"/>
      <c r="I12" s="193"/>
      <c r="J12" s="194"/>
      <c r="K12" s="190"/>
      <c r="L12" s="195" t="s">
        <v>85</v>
      </c>
      <c r="M12" s="196"/>
      <c r="N12" s="196"/>
      <c r="O12" s="196"/>
      <c r="P12" s="196"/>
      <c r="Q12" s="197"/>
      <c r="R12" s="29">
        <v>21</v>
      </c>
      <c r="S12" s="30"/>
      <c r="T12" s="31">
        <v>5</v>
      </c>
      <c r="U12" s="29">
        <v>21</v>
      </c>
      <c r="V12" s="30"/>
      <c r="W12" s="31">
        <v>12</v>
      </c>
      <c r="X12" s="29"/>
      <c r="Y12" s="30"/>
      <c r="Z12" s="31"/>
      <c r="AA12" s="32">
        <f t="shared" si="0"/>
        <v>42</v>
      </c>
      <c r="AB12" s="33" t="s">
        <v>17</v>
      </c>
      <c r="AC12" s="34">
        <f t="shared" si="1"/>
        <v>17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 xml:space="preserve"> BC Montfort Feldkirch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224</v>
      </c>
      <c r="AB16" s="45" t="s">
        <v>17</v>
      </c>
      <c r="AC16" s="46">
        <f>SUM(AC8:AC15)</f>
        <v>175</v>
      </c>
      <c r="AD16" s="47">
        <f>SUM(AD8:AD15)</f>
        <v>8</v>
      </c>
      <c r="AE16" s="45" t="s">
        <v>17</v>
      </c>
      <c r="AF16" s="46">
        <f>SUM(AF8:AF15)</f>
        <v>3</v>
      </c>
      <c r="AG16" s="47">
        <f>SUM(AG8:AG15)</f>
        <v>4</v>
      </c>
      <c r="AH16" s="45" t="s">
        <v>17</v>
      </c>
      <c r="AI16" s="48">
        <f>SUM(AI8:AI15)</f>
        <v>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4</v>
      </c>
      <c r="C17" s="49" t="s">
        <v>17</v>
      </c>
      <c r="D17" s="49">
        <f>IF($D$16=$Q$3,AG16,AI16)</f>
        <v>1</v>
      </c>
      <c r="E17" s="50" t="s">
        <v>23</v>
      </c>
      <c r="F17" s="50"/>
      <c r="G17" s="49">
        <f>IF($D$16=$D$3,AD16,AF16)</f>
        <v>8</v>
      </c>
      <c r="H17" s="49" t="s">
        <v>17</v>
      </c>
      <c r="I17" s="49">
        <f>IF($D$16=$Q$3,AD16,AF16)</f>
        <v>3</v>
      </c>
      <c r="J17" s="50" t="s">
        <v>24</v>
      </c>
      <c r="K17" s="50"/>
      <c r="L17" s="50"/>
      <c r="M17" s="49">
        <f>IF($D$16=$D$3,AA16,AC16)</f>
        <v>224</v>
      </c>
      <c r="N17" s="49" t="s">
        <v>17</v>
      </c>
      <c r="O17" s="49">
        <f>IF($D$16=$Q$3,AA16,AC16)</f>
        <v>175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6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53</v>
      </c>
      <c r="B3" s="1"/>
      <c r="C3" s="1"/>
      <c r="D3" s="216" t="str">
        <f>(Gesamttabelle!E25)</f>
        <v>WAT Simmering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57</v>
      </c>
      <c r="P3" s="10"/>
      <c r="Q3" s="218" t="str">
        <f>(Gesamttabelle!E39)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WAT Simmering</v>
      </c>
      <c r="E7" s="201"/>
      <c r="F7" s="201"/>
      <c r="G7" s="201"/>
      <c r="H7" s="201"/>
      <c r="I7" s="220"/>
      <c r="J7" s="221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7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6.28515625" style="8" customWidth="1"/>
    <col min="14" max="14" width="4.7109375" style="8" customWidth="1"/>
    <col min="15" max="15" width="6.285156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58</v>
      </c>
      <c r="B3" s="1"/>
      <c r="C3" s="1"/>
      <c r="D3" s="216" t="str">
        <f>(Gesamttabelle!E32)</f>
        <v>askö kelag Kärnten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57</v>
      </c>
      <c r="P3" s="10"/>
      <c r="Q3" s="218" t="str">
        <f>(Gesamttabelle!E39)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askö kelag Kärnten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T4:AA4"/>
    <mergeCell ref="Z1:AD1"/>
    <mergeCell ref="AE1:AI1"/>
    <mergeCell ref="J2:AA2"/>
    <mergeCell ref="D3:M3"/>
    <mergeCell ref="Q3:AA3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AY36"/>
  <sheetViews>
    <sheetView zoomScale="82" zoomScaleNormal="82" zoomScaleSheetLayoutView="150" workbookViewId="0">
      <selection activeCell="V14" sqref="V1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285156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216" t="str">
        <f>(Gesamttabelle!E18)</f>
        <v>ASKÖ Traun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50</v>
      </c>
      <c r="P3" s="10"/>
      <c r="Q3" s="222" t="str">
        <f>(Gesamttabelle!E25)</f>
        <v>WAT Simmering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ASKÖ Traun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WAT Simmering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 t="s">
        <v>74</v>
      </c>
      <c r="E8" s="208"/>
      <c r="F8" s="208"/>
      <c r="G8" s="208"/>
      <c r="H8" s="208"/>
      <c r="I8" s="209"/>
      <c r="J8" s="210"/>
      <c r="K8" s="206"/>
      <c r="L8" s="207" t="s">
        <v>93</v>
      </c>
      <c r="M8" s="208"/>
      <c r="N8" s="208"/>
      <c r="O8" s="208"/>
      <c r="P8" s="208"/>
      <c r="Q8" s="209"/>
      <c r="R8" s="29">
        <v>21</v>
      </c>
      <c r="S8" s="30"/>
      <c r="T8" s="31">
        <v>6</v>
      </c>
      <c r="U8" s="29">
        <v>21</v>
      </c>
      <c r="V8" s="30"/>
      <c r="W8" s="31">
        <v>12</v>
      </c>
      <c r="X8" s="29"/>
      <c r="Y8" s="30"/>
      <c r="Z8" s="31"/>
      <c r="AA8" s="32">
        <f>R8+U8+X8</f>
        <v>42</v>
      </c>
      <c r="AB8" s="33" t="s">
        <v>17</v>
      </c>
      <c r="AC8" s="34">
        <f>T8+W8+Z8</f>
        <v>18</v>
      </c>
      <c r="AD8" s="32">
        <f>SUM(AK8:AM8)</f>
        <v>2</v>
      </c>
      <c r="AE8" s="33" t="s">
        <v>17</v>
      </c>
      <c r="AF8" s="34">
        <f>SUM(AO8:AQ8)</f>
        <v>0</v>
      </c>
      <c r="AG8" s="32">
        <f>IF(AD8&gt;AF8,1,0)</f>
        <v>1</v>
      </c>
      <c r="AH8" s="33" t="s">
        <v>17</v>
      </c>
      <c r="AI8" s="35">
        <f>IF(OR(AD8&gt;AF8,AD8=AF8),0,1)</f>
        <v>0</v>
      </c>
      <c r="AJ8" s="7"/>
      <c r="AK8" s="7">
        <f>IF(R8&gt;T8,1,0)</f>
        <v>1</v>
      </c>
      <c r="AL8" s="7">
        <f>IF(U8&gt;W8,1,0)</f>
        <v>1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 t="s">
        <v>75</v>
      </c>
      <c r="E9" s="192"/>
      <c r="F9" s="192"/>
      <c r="G9" s="192"/>
      <c r="H9" s="192"/>
      <c r="I9" s="193"/>
      <c r="J9" s="194"/>
      <c r="K9" s="190"/>
      <c r="L9" s="191" t="s">
        <v>86</v>
      </c>
      <c r="M9" s="192"/>
      <c r="N9" s="192"/>
      <c r="O9" s="192"/>
      <c r="P9" s="192"/>
      <c r="Q9" s="193"/>
      <c r="R9" s="29">
        <v>21</v>
      </c>
      <c r="S9" s="30"/>
      <c r="T9" s="31">
        <v>9</v>
      </c>
      <c r="U9" s="29">
        <v>21</v>
      </c>
      <c r="V9" s="30"/>
      <c r="W9" s="31">
        <v>3</v>
      </c>
      <c r="X9" s="29"/>
      <c r="Y9" s="30"/>
      <c r="Z9" s="31"/>
      <c r="AA9" s="32">
        <f t="shared" ref="AA9:AA15" si="0">R9+U9+X9</f>
        <v>42</v>
      </c>
      <c r="AB9" s="33" t="s">
        <v>17</v>
      </c>
      <c r="AC9" s="34">
        <f t="shared" ref="AC9:AC15" si="1">T9+W9+Z9</f>
        <v>12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1</v>
      </c>
      <c r="AL9" s="7">
        <f t="shared" ref="AL9:AL15" si="7">IF(U9&gt;W9,1,0)</f>
        <v>1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 t="s">
        <v>76</v>
      </c>
      <c r="E10" s="192"/>
      <c r="F10" s="192"/>
      <c r="G10" s="192"/>
      <c r="H10" s="192"/>
      <c r="I10" s="193"/>
      <c r="J10" s="194"/>
      <c r="K10" s="190"/>
      <c r="L10" s="191" t="s">
        <v>95</v>
      </c>
      <c r="M10" s="192"/>
      <c r="N10" s="192"/>
      <c r="O10" s="192"/>
      <c r="P10" s="192"/>
      <c r="Q10" s="193"/>
      <c r="R10" s="29">
        <v>21</v>
      </c>
      <c r="S10" s="30"/>
      <c r="T10" s="31">
        <v>11</v>
      </c>
      <c r="U10" s="29">
        <v>21</v>
      </c>
      <c r="V10" s="30"/>
      <c r="W10" s="31">
        <v>12</v>
      </c>
      <c r="X10" s="29"/>
      <c r="Y10" s="30"/>
      <c r="Z10" s="31"/>
      <c r="AA10" s="32">
        <f t="shared" si="0"/>
        <v>42</v>
      </c>
      <c r="AB10" s="33" t="s">
        <v>17</v>
      </c>
      <c r="AC10" s="34">
        <f t="shared" si="1"/>
        <v>23</v>
      </c>
      <c r="AD10" s="32">
        <f t="shared" si="2"/>
        <v>2</v>
      </c>
      <c r="AE10" s="33" t="s">
        <v>17</v>
      </c>
      <c r="AF10" s="34">
        <f t="shared" si="3"/>
        <v>0</v>
      </c>
      <c r="AG10" s="32">
        <f t="shared" si="4"/>
        <v>1</v>
      </c>
      <c r="AH10" s="33" t="s">
        <v>17</v>
      </c>
      <c r="AI10" s="35">
        <f t="shared" si="5"/>
        <v>0</v>
      </c>
      <c r="AJ10" s="7"/>
      <c r="AK10" s="7">
        <f t="shared" si="6"/>
        <v>1</v>
      </c>
      <c r="AL10" s="7">
        <f t="shared" si="7"/>
        <v>1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 t="s">
        <v>77</v>
      </c>
      <c r="E11" s="192"/>
      <c r="F11" s="192"/>
      <c r="G11" s="192"/>
      <c r="H11" s="192"/>
      <c r="I11" s="193"/>
      <c r="J11" s="194"/>
      <c r="K11" s="190"/>
      <c r="L11" s="191" t="s">
        <v>82</v>
      </c>
      <c r="M11" s="192"/>
      <c r="N11" s="192"/>
      <c r="O11" s="192"/>
      <c r="P11" s="192"/>
      <c r="Q11" s="193"/>
      <c r="R11" s="29">
        <v>10</v>
      </c>
      <c r="S11" s="30"/>
      <c r="T11" s="31">
        <v>21</v>
      </c>
      <c r="U11" s="29">
        <v>15</v>
      </c>
      <c r="V11" s="30"/>
      <c r="W11" s="31">
        <v>21</v>
      </c>
      <c r="X11" s="29"/>
      <c r="Y11" s="30"/>
      <c r="Z11" s="31"/>
      <c r="AA11" s="32">
        <f t="shared" si="0"/>
        <v>25</v>
      </c>
      <c r="AB11" s="33" t="s">
        <v>17</v>
      </c>
      <c r="AC11" s="34">
        <f t="shared" si="1"/>
        <v>42</v>
      </c>
      <c r="AD11" s="32">
        <f t="shared" si="2"/>
        <v>0</v>
      </c>
      <c r="AE11" s="33" t="s">
        <v>17</v>
      </c>
      <c r="AF11" s="34">
        <f t="shared" si="3"/>
        <v>2</v>
      </c>
      <c r="AG11" s="32">
        <f t="shared" si="4"/>
        <v>0</v>
      </c>
      <c r="AH11" s="33" t="s">
        <v>17</v>
      </c>
      <c r="AI11" s="35">
        <f t="shared" si="5"/>
        <v>1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1</v>
      </c>
      <c r="AP11" s="7">
        <f t="shared" si="10"/>
        <v>1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5" t="s">
        <v>78</v>
      </c>
      <c r="E12" s="196"/>
      <c r="F12" s="196"/>
      <c r="G12" s="196"/>
      <c r="H12" s="196"/>
      <c r="I12" s="197"/>
      <c r="J12" s="194"/>
      <c r="K12" s="190"/>
      <c r="L12" s="191" t="s">
        <v>94</v>
      </c>
      <c r="M12" s="192"/>
      <c r="N12" s="192"/>
      <c r="O12" s="192"/>
      <c r="P12" s="192"/>
      <c r="Q12" s="193"/>
      <c r="R12" s="29">
        <v>21</v>
      </c>
      <c r="S12" s="30"/>
      <c r="T12" s="31">
        <v>12</v>
      </c>
      <c r="U12" s="29">
        <v>21</v>
      </c>
      <c r="V12" s="30"/>
      <c r="W12" s="31">
        <v>16</v>
      </c>
      <c r="X12" s="29"/>
      <c r="Y12" s="30"/>
      <c r="Z12" s="31"/>
      <c r="AA12" s="32">
        <f t="shared" si="0"/>
        <v>42</v>
      </c>
      <c r="AB12" s="33" t="s">
        <v>17</v>
      </c>
      <c r="AC12" s="34">
        <f t="shared" si="1"/>
        <v>28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>ASKÖ Traun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193</v>
      </c>
      <c r="AB16" s="45" t="s">
        <v>17</v>
      </c>
      <c r="AC16" s="46">
        <f>SUM(AC8:AC15)</f>
        <v>123</v>
      </c>
      <c r="AD16" s="47">
        <f>SUM(AD8:AD15)</f>
        <v>8</v>
      </c>
      <c r="AE16" s="45" t="s">
        <v>17</v>
      </c>
      <c r="AF16" s="46">
        <f>SUM(AF8:AF15)</f>
        <v>2</v>
      </c>
      <c r="AG16" s="47">
        <f>SUM(AG8:AG15)</f>
        <v>4</v>
      </c>
      <c r="AH16" s="45" t="s">
        <v>17</v>
      </c>
      <c r="AI16" s="48">
        <f>SUM(AI8:AI15)</f>
        <v>1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4</v>
      </c>
      <c r="C17" s="49" t="s">
        <v>17</v>
      </c>
      <c r="D17" s="49">
        <f>IF($D$16=$Q$3,AG16,AI16)</f>
        <v>1</v>
      </c>
      <c r="E17" s="50" t="s">
        <v>23</v>
      </c>
      <c r="F17" s="50"/>
      <c r="G17" s="49">
        <f>IF($D$16=$D$3,AD16,AF16)</f>
        <v>8</v>
      </c>
      <c r="H17" s="49" t="s">
        <v>17</v>
      </c>
      <c r="I17" s="49">
        <f>IF($D$16=$Q$3,AD16,AF16)</f>
        <v>2</v>
      </c>
      <c r="J17" s="50" t="s">
        <v>24</v>
      </c>
      <c r="K17" s="50"/>
      <c r="L17" s="50"/>
      <c r="M17" s="49">
        <f>IF($D$16=$D$3,AA16,AC16)</f>
        <v>193</v>
      </c>
      <c r="N17" s="49" t="s">
        <v>17</v>
      </c>
      <c r="O17" s="49">
        <f>IF($D$16=$Q$3,AA16,AC16)</f>
        <v>123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A20:Q20"/>
    <mergeCell ref="B15:C15"/>
    <mergeCell ref="D15:I15"/>
    <mergeCell ref="B12:C12"/>
    <mergeCell ref="D14:I14"/>
    <mergeCell ref="D18:Q18"/>
    <mergeCell ref="L14:Q14"/>
    <mergeCell ref="L15:Q15"/>
    <mergeCell ref="J13:K13"/>
    <mergeCell ref="J14:K14"/>
    <mergeCell ref="D12:I12"/>
    <mergeCell ref="D13:I13"/>
    <mergeCell ref="A19:Q19"/>
    <mergeCell ref="B13:C13"/>
    <mergeCell ref="B14:C14"/>
    <mergeCell ref="J15:K15"/>
    <mergeCell ref="C4:G4"/>
    <mergeCell ref="L12:Q12"/>
    <mergeCell ref="L13:Q13"/>
    <mergeCell ref="J12:K12"/>
    <mergeCell ref="J9:K9"/>
    <mergeCell ref="J10:K10"/>
    <mergeCell ref="J11:K11"/>
    <mergeCell ref="L9:Q9"/>
    <mergeCell ref="L10:Q10"/>
    <mergeCell ref="L11:Q11"/>
    <mergeCell ref="D7:I7"/>
    <mergeCell ref="L7:Q7"/>
    <mergeCell ref="B7:C7"/>
    <mergeCell ref="B9:C9"/>
    <mergeCell ref="J8:K8"/>
    <mergeCell ref="L8:Q8"/>
    <mergeCell ref="R20:X20"/>
    <mergeCell ref="B10:C10"/>
    <mergeCell ref="B11:C11"/>
    <mergeCell ref="D3:M3"/>
    <mergeCell ref="AE1:AI1"/>
    <mergeCell ref="B8:C8"/>
    <mergeCell ref="J4:N4"/>
    <mergeCell ref="T4:AA4"/>
    <mergeCell ref="Z1:AD1"/>
    <mergeCell ref="J2:AA2"/>
    <mergeCell ref="J7:K7"/>
    <mergeCell ref="D10:I10"/>
    <mergeCell ref="D11:I11"/>
    <mergeCell ref="Q3:AA3"/>
    <mergeCell ref="D8:I8"/>
    <mergeCell ref="D9:I9"/>
  </mergeCells>
  <phoneticPr fontId="0" type="noConversion"/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8">
    <pageSetUpPr fitToPage="1"/>
  </sheetPr>
  <dimension ref="A1:AY36"/>
  <sheetViews>
    <sheetView zoomScale="82" zoomScaleNormal="82" zoomScaleSheetLayoutView="150" workbookViewId="0">
      <selection activeCell="D8" sqref="D8:I12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42578125" style="8" customWidth="1"/>
    <col min="14" max="14" width="4.7109375" style="8" customWidth="1"/>
    <col min="15" max="15" width="5.570312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5703125" style="8" customWidth="1"/>
    <col min="28" max="28" width="1.7109375" style="8" customWidth="1"/>
    <col min="29" max="29" width="5.42578125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2</v>
      </c>
      <c r="B3" s="1"/>
      <c r="C3" s="1"/>
      <c r="D3" s="216" t="str">
        <f>(Gesamttabelle!E11)</f>
        <v xml:space="preserve"> BC Montfort Feldkirch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50</v>
      </c>
      <c r="P3" s="10"/>
      <c r="Q3" s="218" t="str">
        <f>(Gesamttabelle!E25)</f>
        <v>WAT Simmering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 xml:space="preserve"> BC Montfort Feldkirch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WAT Simmering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 t="s">
        <v>69</v>
      </c>
      <c r="E8" s="208"/>
      <c r="F8" s="208"/>
      <c r="G8" s="208"/>
      <c r="H8" s="208"/>
      <c r="I8" s="209"/>
      <c r="J8" s="210"/>
      <c r="K8" s="206"/>
      <c r="L8" s="207" t="s">
        <v>79</v>
      </c>
      <c r="M8" s="208"/>
      <c r="N8" s="208"/>
      <c r="O8" s="208"/>
      <c r="P8" s="208"/>
      <c r="Q8" s="209"/>
      <c r="R8" s="29">
        <v>21</v>
      </c>
      <c r="S8" s="30"/>
      <c r="T8" s="31">
        <v>15</v>
      </c>
      <c r="U8" s="29">
        <v>22</v>
      </c>
      <c r="V8" s="30"/>
      <c r="W8" s="31">
        <v>20</v>
      </c>
      <c r="X8" s="29"/>
      <c r="Y8" s="30"/>
      <c r="Z8" s="31"/>
      <c r="AA8" s="32">
        <f>R8+U8+X8</f>
        <v>43</v>
      </c>
      <c r="AB8" s="33" t="s">
        <v>17</v>
      </c>
      <c r="AC8" s="34">
        <f>T8+W8+Z8</f>
        <v>35</v>
      </c>
      <c r="AD8" s="32">
        <f>SUM(AK8:AM8)</f>
        <v>2</v>
      </c>
      <c r="AE8" s="33" t="s">
        <v>17</v>
      </c>
      <c r="AF8" s="34">
        <f>SUM(AO8:AQ8)</f>
        <v>0</v>
      </c>
      <c r="AG8" s="32">
        <f>IF(AD8&gt;AF8,1,0)</f>
        <v>1</v>
      </c>
      <c r="AH8" s="33" t="s">
        <v>17</v>
      </c>
      <c r="AI8" s="35">
        <f>IF(OR(AD8&gt;AF8,AD8=AF8),0,1)</f>
        <v>0</v>
      </c>
      <c r="AJ8" s="7"/>
      <c r="AK8" s="7">
        <f>IF(R8&gt;T8,1,0)</f>
        <v>1</v>
      </c>
      <c r="AL8" s="7">
        <f>IF(U8&gt;W8,1,0)</f>
        <v>1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 t="s">
        <v>91</v>
      </c>
      <c r="E9" s="192"/>
      <c r="F9" s="192"/>
      <c r="G9" s="192"/>
      <c r="H9" s="192"/>
      <c r="I9" s="193"/>
      <c r="J9" s="194"/>
      <c r="K9" s="190"/>
      <c r="L9" s="191" t="s">
        <v>86</v>
      </c>
      <c r="M9" s="192"/>
      <c r="N9" s="192"/>
      <c r="O9" s="192"/>
      <c r="P9" s="192"/>
      <c r="Q9" s="193"/>
      <c r="R9" s="29">
        <v>21</v>
      </c>
      <c r="S9" s="30"/>
      <c r="T9" s="31">
        <v>11</v>
      </c>
      <c r="U9" s="29">
        <v>21</v>
      </c>
      <c r="V9" s="30"/>
      <c r="W9" s="31">
        <v>12</v>
      </c>
      <c r="X9" s="29"/>
      <c r="Y9" s="30"/>
      <c r="Z9" s="31"/>
      <c r="AA9" s="32">
        <f t="shared" ref="AA9:AA15" si="0">R9+U9+X9</f>
        <v>42</v>
      </c>
      <c r="AB9" s="33" t="s">
        <v>17</v>
      </c>
      <c r="AC9" s="34">
        <f t="shared" ref="AC9:AC15" si="1">T9+W9+Z9</f>
        <v>23</v>
      </c>
      <c r="AD9" s="32">
        <f t="shared" ref="AD9:AD15" si="2">SUM(AK9:AM9)</f>
        <v>2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1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1</v>
      </c>
      <c r="AL9" s="7">
        <f t="shared" ref="AL9:AL15" si="7">IF(U9&gt;W9,1,0)</f>
        <v>1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 t="s">
        <v>71</v>
      </c>
      <c r="E10" s="192"/>
      <c r="F10" s="192"/>
      <c r="G10" s="192"/>
      <c r="H10" s="192"/>
      <c r="I10" s="193"/>
      <c r="J10" s="194"/>
      <c r="K10" s="190"/>
      <c r="L10" s="191" t="s">
        <v>80</v>
      </c>
      <c r="M10" s="192"/>
      <c r="N10" s="192"/>
      <c r="O10" s="192"/>
      <c r="P10" s="192"/>
      <c r="Q10" s="193"/>
      <c r="R10" s="29">
        <v>21</v>
      </c>
      <c r="S10" s="30"/>
      <c r="T10" s="31">
        <v>14</v>
      </c>
      <c r="U10" s="29">
        <v>21</v>
      </c>
      <c r="V10" s="30"/>
      <c r="W10" s="31">
        <v>15</v>
      </c>
      <c r="X10" s="29"/>
      <c r="Y10" s="30"/>
      <c r="Z10" s="31"/>
      <c r="AA10" s="32">
        <f t="shared" si="0"/>
        <v>42</v>
      </c>
      <c r="AB10" s="33" t="s">
        <v>17</v>
      </c>
      <c r="AC10" s="34">
        <f t="shared" si="1"/>
        <v>29</v>
      </c>
      <c r="AD10" s="32">
        <f t="shared" si="2"/>
        <v>2</v>
      </c>
      <c r="AE10" s="33" t="s">
        <v>17</v>
      </c>
      <c r="AF10" s="34">
        <f t="shared" si="3"/>
        <v>0</v>
      </c>
      <c r="AG10" s="32">
        <f t="shared" si="4"/>
        <v>1</v>
      </c>
      <c r="AH10" s="33" t="s">
        <v>17</v>
      </c>
      <c r="AI10" s="35">
        <f t="shared" si="5"/>
        <v>0</v>
      </c>
      <c r="AJ10" s="7"/>
      <c r="AK10" s="7">
        <f t="shared" si="6"/>
        <v>1</v>
      </c>
      <c r="AL10" s="7">
        <f t="shared" si="7"/>
        <v>1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 t="s">
        <v>72</v>
      </c>
      <c r="E11" s="192"/>
      <c r="F11" s="192"/>
      <c r="G11" s="192"/>
      <c r="H11" s="192"/>
      <c r="I11" s="193"/>
      <c r="J11" s="194"/>
      <c r="K11" s="190"/>
      <c r="L11" s="191" t="s">
        <v>82</v>
      </c>
      <c r="M11" s="192"/>
      <c r="N11" s="192"/>
      <c r="O11" s="192"/>
      <c r="P11" s="192"/>
      <c r="Q11" s="193"/>
      <c r="R11" s="29">
        <v>21</v>
      </c>
      <c r="S11" s="30"/>
      <c r="T11" s="31">
        <v>11</v>
      </c>
      <c r="U11" s="29">
        <v>21</v>
      </c>
      <c r="V11" s="30"/>
      <c r="W11" s="31">
        <v>7</v>
      </c>
      <c r="X11" s="29"/>
      <c r="Y11" s="30"/>
      <c r="Z11" s="31"/>
      <c r="AA11" s="32">
        <f t="shared" si="0"/>
        <v>42</v>
      </c>
      <c r="AB11" s="33" t="s">
        <v>17</v>
      </c>
      <c r="AC11" s="34">
        <f t="shared" si="1"/>
        <v>18</v>
      </c>
      <c r="AD11" s="32">
        <f t="shared" si="2"/>
        <v>2</v>
      </c>
      <c r="AE11" s="33" t="s">
        <v>17</v>
      </c>
      <c r="AF11" s="34">
        <f t="shared" si="3"/>
        <v>0</v>
      </c>
      <c r="AG11" s="32">
        <f t="shared" si="4"/>
        <v>1</v>
      </c>
      <c r="AH11" s="33" t="s">
        <v>17</v>
      </c>
      <c r="AI11" s="35">
        <f t="shared" si="5"/>
        <v>0</v>
      </c>
      <c r="AJ11" s="7"/>
      <c r="AK11" s="7">
        <f t="shared" si="6"/>
        <v>1</v>
      </c>
      <c r="AL11" s="7">
        <f t="shared" si="7"/>
        <v>1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 t="s">
        <v>92</v>
      </c>
      <c r="E12" s="192"/>
      <c r="F12" s="192"/>
      <c r="G12" s="192"/>
      <c r="H12" s="192"/>
      <c r="I12" s="193"/>
      <c r="J12" s="194"/>
      <c r="K12" s="190"/>
      <c r="L12" s="191" t="s">
        <v>87</v>
      </c>
      <c r="M12" s="192"/>
      <c r="N12" s="192"/>
      <c r="O12" s="192"/>
      <c r="P12" s="192"/>
      <c r="Q12" s="193"/>
      <c r="R12" s="29">
        <v>21</v>
      </c>
      <c r="S12" s="30"/>
      <c r="T12" s="31">
        <v>14</v>
      </c>
      <c r="U12" s="29">
        <v>21</v>
      </c>
      <c r="V12" s="30"/>
      <c r="W12" s="31">
        <v>17</v>
      </c>
      <c r="X12" s="29"/>
      <c r="Y12" s="30"/>
      <c r="Z12" s="31"/>
      <c r="AA12" s="32">
        <f t="shared" si="0"/>
        <v>42</v>
      </c>
      <c r="AB12" s="33" t="s">
        <v>17</v>
      </c>
      <c r="AC12" s="34">
        <f t="shared" si="1"/>
        <v>31</v>
      </c>
      <c r="AD12" s="32">
        <f t="shared" si="2"/>
        <v>2</v>
      </c>
      <c r="AE12" s="33" t="s">
        <v>17</v>
      </c>
      <c r="AF12" s="34">
        <f t="shared" si="3"/>
        <v>0</v>
      </c>
      <c r="AG12" s="32">
        <f t="shared" si="4"/>
        <v>1</v>
      </c>
      <c r="AH12" s="33" t="s">
        <v>17</v>
      </c>
      <c r="AI12" s="35">
        <f t="shared" si="5"/>
        <v>0</v>
      </c>
      <c r="AJ12" s="7"/>
      <c r="AK12" s="7">
        <f t="shared" si="6"/>
        <v>1</v>
      </c>
      <c r="AL12" s="7">
        <f t="shared" si="7"/>
        <v>1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str">
        <f>(IF(AG16&gt;AI16,D3,IF(AI16&gt;AG16,Q3,IF(AD16&gt;AF16,D3,IF(AF16&gt;AD16,Q3,IF(AA16&gt;AC16,D3,IF(AC16&gt;AA16,Q3)))))))</f>
        <v xml:space="preserve"> BC Montfort Feldkirch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211</v>
      </c>
      <c r="AB16" s="45" t="s">
        <v>17</v>
      </c>
      <c r="AC16" s="46">
        <f>SUM(AC8:AC15)</f>
        <v>136</v>
      </c>
      <c r="AD16" s="47">
        <f>SUM(AD8:AD15)</f>
        <v>10</v>
      </c>
      <c r="AE16" s="45" t="s">
        <v>17</v>
      </c>
      <c r="AF16" s="46">
        <f>SUM(AF8:AF15)</f>
        <v>0</v>
      </c>
      <c r="AG16" s="47">
        <f>SUM(AG8:AG15)</f>
        <v>5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5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10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211</v>
      </c>
      <c r="N17" s="49" t="s">
        <v>17</v>
      </c>
      <c r="O17" s="49">
        <f>IF($D$16=$Q$3,AA16,AC16)</f>
        <v>136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Z1:AD1"/>
    <mergeCell ref="AE1:AI1"/>
    <mergeCell ref="J2:AA2"/>
    <mergeCell ref="D3:M3"/>
    <mergeCell ref="Q3:AA3"/>
    <mergeCell ref="T4:AA4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9">
    <pageSetUpPr fitToPage="1"/>
  </sheetPr>
  <dimension ref="A1:AY36"/>
  <sheetViews>
    <sheetView zoomScale="82" zoomScaleNormal="82" zoomScaleSheetLayoutView="150" workbookViewId="0">
      <selection activeCell="C4" sqref="C4:G4"/>
    </sheetView>
  </sheetViews>
  <sheetFormatPr baseColWidth="10" defaultRowHeight="12.75"/>
  <cols>
    <col min="1" max="1" width="5.7109375" style="8" customWidth="1"/>
    <col min="2" max="12" width="4.7109375" style="8" customWidth="1"/>
    <col min="13" max="13" width="5.85546875" style="8" customWidth="1"/>
    <col min="14" max="14" width="4.7109375" style="8" customWidth="1"/>
    <col min="15" max="15" width="5.85546875" style="8" customWidth="1"/>
    <col min="16" max="18" width="4.7109375" style="8" customWidth="1"/>
    <col min="19" max="19" width="1.7109375" style="8" customWidth="1"/>
    <col min="20" max="21" width="4.7109375" style="8" customWidth="1"/>
    <col min="22" max="22" width="1.7109375" style="8" customWidth="1"/>
    <col min="23" max="24" width="4.7109375" style="8" customWidth="1"/>
    <col min="25" max="25" width="1.7109375" style="8" customWidth="1"/>
    <col min="26" max="26" width="4.7109375" style="8" customWidth="1"/>
    <col min="27" max="27" width="5.7109375" style="8" customWidth="1"/>
    <col min="28" max="28" width="1.7109375" style="8" customWidth="1"/>
    <col min="29" max="29" width="6" style="8" customWidth="1"/>
    <col min="30" max="30" width="4.7109375" style="8" customWidth="1"/>
    <col min="31" max="31" width="1.7109375" style="8" customWidth="1"/>
    <col min="32" max="33" width="4.7109375" style="8" customWidth="1"/>
    <col min="34" max="34" width="1.7109375" style="8" customWidth="1"/>
    <col min="35" max="35" width="5.140625" style="8" customWidth="1"/>
    <col min="36" max="36" width="11.85546875" style="8" customWidth="1"/>
    <col min="37" max="39" width="4.7109375" style="8" customWidth="1"/>
    <col min="40" max="40" width="11.42578125" style="8"/>
    <col min="41" max="43" width="4.7109375" style="8" customWidth="1"/>
    <col min="44" max="16384" width="11.42578125" style="8"/>
  </cols>
  <sheetData>
    <row r="1" spans="1:51" ht="24.95" customHeight="1">
      <c r="A1" s="61" t="s">
        <v>33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  <c r="U1" s="5"/>
      <c r="V1" s="5"/>
      <c r="W1" s="5"/>
      <c r="X1" s="5"/>
      <c r="Y1" s="5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ht="24.95" customHeight="1">
      <c r="A2" s="9" t="s">
        <v>0</v>
      </c>
      <c r="B2" s="3"/>
      <c r="C2" s="3"/>
      <c r="D2" s="3"/>
      <c r="E2" s="3"/>
      <c r="F2" s="3"/>
      <c r="G2" s="60" t="s">
        <v>1</v>
      </c>
      <c r="H2" s="11"/>
      <c r="I2" s="11"/>
      <c r="J2" s="214" t="str">
        <f>('A - E '!J2:AA2)</f>
        <v>Österreichische Mannschaftsmeisterschaft U 19 - 2017</v>
      </c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15"/>
      <c r="AA2" s="215"/>
      <c r="AB2" s="12"/>
      <c r="AC2" s="12"/>
      <c r="AD2" s="13"/>
      <c r="AE2" s="13"/>
      <c r="AF2" s="13"/>
      <c r="AG2" s="13"/>
      <c r="AH2" s="13"/>
      <c r="AI2" s="1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24.95" customHeight="1">
      <c r="A3" s="1" t="s">
        <v>51</v>
      </c>
      <c r="B3" s="1"/>
      <c r="C3" s="1"/>
      <c r="D3" s="216" t="str">
        <f>(Gesamttabelle!E18)</f>
        <v>ASKÖ Traun</v>
      </c>
      <c r="E3" s="216"/>
      <c r="F3" s="216"/>
      <c r="G3" s="216"/>
      <c r="H3" s="216"/>
      <c r="I3" s="217"/>
      <c r="J3" s="217"/>
      <c r="K3" s="215"/>
      <c r="L3" s="215"/>
      <c r="M3" s="215"/>
      <c r="N3" s="14"/>
      <c r="O3" s="10" t="s">
        <v>57</v>
      </c>
      <c r="P3" s="10"/>
      <c r="Q3" s="218" t="str">
        <f>(Gesamttabelle!E39)</f>
        <v>kein Gegner</v>
      </c>
      <c r="R3" s="218"/>
      <c r="S3" s="218"/>
      <c r="T3" s="218"/>
      <c r="U3" s="218"/>
      <c r="V3" s="219"/>
      <c r="W3" s="219"/>
      <c r="X3" s="219"/>
      <c r="Y3" s="219"/>
      <c r="Z3" s="219"/>
      <c r="AA3" s="219"/>
      <c r="AB3" s="14"/>
      <c r="AC3" s="14"/>
      <c r="AD3" s="3"/>
      <c r="AE3" s="3"/>
      <c r="AF3" s="3"/>
      <c r="AG3" s="3"/>
      <c r="AH3" s="3"/>
      <c r="AI3" s="3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1" ht="24.95" customHeight="1">
      <c r="A4" s="1" t="s">
        <v>6</v>
      </c>
      <c r="B4" s="1"/>
      <c r="C4" s="211">
        <v>42875</v>
      </c>
      <c r="D4" s="211"/>
      <c r="E4" s="211"/>
      <c r="F4" s="211"/>
      <c r="G4" s="211"/>
      <c r="H4" s="10" t="s">
        <v>7</v>
      </c>
      <c r="I4" s="10"/>
      <c r="J4" s="212" t="s">
        <v>34</v>
      </c>
      <c r="K4" s="212"/>
      <c r="L4" s="212"/>
      <c r="M4" s="212"/>
      <c r="N4" s="212"/>
      <c r="O4" s="59" t="s">
        <v>8</v>
      </c>
      <c r="P4" s="10"/>
      <c r="Q4" s="10"/>
      <c r="R4" s="10"/>
      <c r="S4" s="10"/>
      <c r="T4" s="212" t="str">
        <f>('A - E '!T4:AA4)</f>
        <v>Joachim Bergner/Ertl Karin</v>
      </c>
      <c r="U4" s="212"/>
      <c r="V4" s="212"/>
      <c r="W4" s="212"/>
      <c r="X4" s="212"/>
      <c r="Y4" s="212"/>
      <c r="Z4" s="212"/>
      <c r="AA4" s="212"/>
      <c r="AB4" s="14"/>
      <c r="AC4" s="14"/>
      <c r="AD4" s="3"/>
      <c r="AE4" s="3"/>
      <c r="AF4" s="3"/>
      <c r="AG4" s="3"/>
      <c r="AH4" s="3"/>
      <c r="AI4" s="3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1:51" ht="12.7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1:51" ht="20.100000000000001" customHeight="1" thickTop="1">
      <c r="A6" s="15"/>
      <c r="B6" s="16" t="s">
        <v>9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8"/>
      <c r="R6" s="19"/>
      <c r="S6" s="19"/>
      <c r="T6" s="20"/>
      <c r="U6" s="19"/>
      <c r="V6" s="19"/>
      <c r="W6" s="20"/>
      <c r="X6" s="19"/>
      <c r="Y6" s="19"/>
      <c r="Z6" s="20"/>
      <c r="AA6" s="17" t="s">
        <v>10</v>
      </c>
      <c r="AB6" s="17"/>
      <c r="AC6" s="21"/>
      <c r="AD6" s="17" t="s">
        <v>11</v>
      </c>
      <c r="AE6" s="17"/>
      <c r="AF6" s="21"/>
      <c r="AG6" s="17" t="s">
        <v>12</v>
      </c>
      <c r="AH6" s="17"/>
      <c r="AI6" s="22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0.100000000000001" customHeight="1" thickBot="1">
      <c r="A7" s="23"/>
      <c r="B7" s="198" t="s">
        <v>31</v>
      </c>
      <c r="C7" s="199"/>
      <c r="D7" s="200" t="str">
        <f>D3</f>
        <v>ASKÖ Traun</v>
      </c>
      <c r="E7" s="201"/>
      <c r="F7" s="201"/>
      <c r="G7" s="201"/>
      <c r="H7" s="201"/>
      <c r="I7" s="202"/>
      <c r="J7" s="198" t="str">
        <f>B7</f>
        <v>ÖBV-Nr.</v>
      </c>
      <c r="K7" s="199"/>
      <c r="L7" s="200" t="str">
        <f>Q3</f>
        <v>kein Gegner</v>
      </c>
      <c r="M7" s="203"/>
      <c r="N7" s="203"/>
      <c r="O7" s="203"/>
      <c r="P7" s="203"/>
      <c r="Q7" s="204"/>
      <c r="R7" s="24" t="s">
        <v>13</v>
      </c>
      <c r="S7" s="24"/>
      <c r="T7" s="25"/>
      <c r="U7" s="24" t="s">
        <v>14</v>
      </c>
      <c r="V7" s="24"/>
      <c r="W7" s="25"/>
      <c r="X7" s="26" t="s">
        <v>15</v>
      </c>
      <c r="Y7" s="24"/>
      <c r="Z7" s="25"/>
      <c r="AA7" s="24" t="s">
        <v>16</v>
      </c>
      <c r="AB7" s="24"/>
      <c r="AC7" s="25"/>
      <c r="AD7" s="24" t="s">
        <v>16</v>
      </c>
      <c r="AE7" s="24"/>
      <c r="AF7" s="25"/>
      <c r="AG7" s="24" t="s">
        <v>16</v>
      </c>
      <c r="AH7" s="24"/>
      <c r="AI7" s="2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1:51" ht="30" customHeight="1">
      <c r="A8" s="28" t="s">
        <v>35</v>
      </c>
      <c r="B8" s="205"/>
      <c r="C8" s="206"/>
      <c r="D8" s="207"/>
      <c r="E8" s="208"/>
      <c r="F8" s="208"/>
      <c r="G8" s="208"/>
      <c r="H8" s="208"/>
      <c r="I8" s="209"/>
      <c r="J8" s="210"/>
      <c r="K8" s="206"/>
      <c r="L8" s="207"/>
      <c r="M8" s="208"/>
      <c r="N8" s="208"/>
      <c r="O8" s="208"/>
      <c r="P8" s="208"/>
      <c r="Q8" s="209"/>
      <c r="R8" s="29"/>
      <c r="S8" s="30"/>
      <c r="T8" s="31"/>
      <c r="U8" s="29"/>
      <c r="V8" s="30"/>
      <c r="W8" s="31"/>
      <c r="X8" s="29"/>
      <c r="Y8" s="30"/>
      <c r="Z8" s="31"/>
      <c r="AA8" s="32">
        <f>R8+U8+X8</f>
        <v>0</v>
      </c>
      <c r="AB8" s="33" t="s">
        <v>17</v>
      </c>
      <c r="AC8" s="34">
        <f>T8+W8+Z8</f>
        <v>0</v>
      </c>
      <c r="AD8" s="32">
        <f>SUM(AK8:AM8)</f>
        <v>0</v>
      </c>
      <c r="AE8" s="33" t="s">
        <v>17</v>
      </c>
      <c r="AF8" s="34">
        <f>SUM(AO8:AQ8)</f>
        <v>0</v>
      </c>
      <c r="AG8" s="32">
        <f>IF(AD8&gt;AF8,1,0)</f>
        <v>0</v>
      </c>
      <c r="AH8" s="33" t="s">
        <v>17</v>
      </c>
      <c r="AI8" s="35">
        <f>IF(OR(AD8&gt;AF8,AD8=AF8),0,1)</f>
        <v>0</v>
      </c>
      <c r="AJ8" s="7"/>
      <c r="AK8" s="7">
        <f>IF(R8&gt;T8,1,0)</f>
        <v>0</v>
      </c>
      <c r="AL8" s="7">
        <f>IF(U8&gt;W8,1,0)</f>
        <v>0</v>
      </c>
      <c r="AM8" s="7">
        <f>IF(X8&gt;Z8,1,0)</f>
        <v>0</v>
      </c>
      <c r="AN8" s="7"/>
      <c r="AO8" s="7">
        <f>IF(T8&gt;R8,1,0)</f>
        <v>0</v>
      </c>
      <c r="AP8" s="7">
        <f>IF(W8&gt;U8,1,0)</f>
        <v>0</v>
      </c>
      <c r="AQ8" s="7">
        <f>IF(Z8&gt;X8,1,0)</f>
        <v>0</v>
      </c>
      <c r="AR8" s="7"/>
      <c r="AS8" s="7"/>
      <c r="AT8" s="7"/>
      <c r="AU8" s="7"/>
      <c r="AV8" s="7"/>
      <c r="AW8" s="7"/>
      <c r="AX8" s="7"/>
      <c r="AY8" s="7"/>
    </row>
    <row r="9" spans="1:51" ht="30" customHeight="1">
      <c r="A9" s="28" t="s">
        <v>18</v>
      </c>
      <c r="B9" s="189"/>
      <c r="C9" s="190"/>
      <c r="D9" s="191"/>
      <c r="E9" s="192"/>
      <c r="F9" s="192"/>
      <c r="G9" s="192"/>
      <c r="H9" s="192"/>
      <c r="I9" s="193"/>
      <c r="J9" s="194"/>
      <c r="K9" s="190"/>
      <c r="L9" s="191"/>
      <c r="M9" s="192"/>
      <c r="N9" s="192"/>
      <c r="O9" s="192"/>
      <c r="P9" s="192"/>
      <c r="Q9" s="193"/>
      <c r="R9" s="29"/>
      <c r="S9" s="30"/>
      <c r="T9" s="31"/>
      <c r="U9" s="29"/>
      <c r="V9" s="30"/>
      <c r="W9" s="31"/>
      <c r="X9" s="29"/>
      <c r="Y9" s="30"/>
      <c r="Z9" s="31"/>
      <c r="AA9" s="32">
        <f t="shared" ref="AA9:AA15" si="0">R9+U9+X9</f>
        <v>0</v>
      </c>
      <c r="AB9" s="33" t="s">
        <v>17</v>
      </c>
      <c r="AC9" s="34">
        <f t="shared" ref="AC9:AC15" si="1">T9+W9+Z9</f>
        <v>0</v>
      </c>
      <c r="AD9" s="32">
        <f t="shared" ref="AD9:AD15" si="2">SUM(AK9:AM9)</f>
        <v>0</v>
      </c>
      <c r="AE9" s="33" t="s">
        <v>17</v>
      </c>
      <c r="AF9" s="34">
        <f t="shared" ref="AF9:AF15" si="3">SUM(AO9:AQ9)</f>
        <v>0</v>
      </c>
      <c r="AG9" s="32">
        <f t="shared" ref="AG9:AG15" si="4">IF(AD9&gt;AF9,1,0)</f>
        <v>0</v>
      </c>
      <c r="AH9" s="33" t="s">
        <v>17</v>
      </c>
      <c r="AI9" s="35">
        <f t="shared" ref="AI9:AI15" si="5">IF(OR(AD9&gt;AF9,AD9=AF9),0,1)</f>
        <v>0</v>
      </c>
      <c r="AJ9" s="7"/>
      <c r="AK9" s="7">
        <f t="shared" ref="AK9:AK15" si="6">IF(R9&gt;T9,1,0)</f>
        <v>0</v>
      </c>
      <c r="AL9" s="7">
        <f t="shared" ref="AL9:AL15" si="7">IF(U9&gt;W9,1,0)</f>
        <v>0</v>
      </c>
      <c r="AM9" s="7">
        <f t="shared" ref="AM9:AM15" si="8">IF(X9&gt;Z9,1,0)</f>
        <v>0</v>
      </c>
      <c r="AN9" s="7"/>
      <c r="AO9" s="7">
        <f t="shared" ref="AO9:AO15" si="9">IF(T9&gt;R9,1,0)</f>
        <v>0</v>
      </c>
      <c r="AP9" s="7">
        <f t="shared" ref="AP9:AP15" si="10">IF(W9&gt;U9,1,0)</f>
        <v>0</v>
      </c>
      <c r="AQ9" s="7">
        <f t="shared" ref="AQ9:AQ15" si="11">IF(Z9&gt;X9,1,0)</f>
        <v>0</v>
      </c>
      <c r="AR9" s="7"/>
      <c r="AS9" s="7"/>
      <c r="AT9" s="7"/>
      <c r="AU9" s="7"/>
      <c r="AV9" s="7"/>
      <c r="AW9" s="7"/>
      <c r="AX9" s="7"/>
      <c r="AY9" s="7"/>
    </row>
    <row r="10" spans="1:51" ht="30" customHeight="1">
      <c r="A10" s="28" t="s">
        <v>36</v>
      </c>
      <c r="B10" s="189"/>
      <c r="C10" s="190"/>
      <c r="D10" s="191"/>
      <c r="E10" s="192"/>
      <c r="F10" s="192"/>
      <c r="G10" s="192"/>
      <c r="H10" s="192"/>
      <c r="I10" s="193"/>
      <c r="J10" s="194"/>
      <c r="K10" s="190"/>
      <c r="L10" s="191"/>
      <c r="M10" s="192"/>
      <c r="N10" s="192"/>
      <c r="O10" s="192"/>
      <c r="P10" s="192"/>
      <c r="Q10" s="193"/>
      <c r="R10" s="29"/>
      <c r="S10" s="30"/>
      <c r="T10" s="31"/>
      <c r="U10" s="29"/>
      <c r="V10" s="30"/>
      <c r="W10" s="31"/>
      <c r="X10" s="29"/>
      <c r="Y10" s="30"/>
      <c r="Z10" s="31"/>
      <c r="AA10" s="32">
        <f t="shared" si="0"/>
        <v>0</v>
      </c>
      <c r="AB10" s="33" t="s">
        <v>17</v>
      </c>
      <c r="AC10" s="34">
        <f t="shared" si="1"/>
        <v>0</v>
      </c>
      <c r="AD10" s="32">
        <f t="shared" si="2"/>
        <v>0</v>
      </c>
      <c r="AE10" s="33" t="s">
        <v>17</v>
      </c>
      <c r="AF10" s="34">
        <f t="shared" si="3"/>
        <v>0</v>
      </c>
      <c r="AG10" s="32">
        <f t="shared" si="4"/>
        <v>0</v>
      </c>
      <c r="AH10" s="33" t="s">
        <v>17</v>
      </c>
      <c r="AI10" s="35">
        <f t="shared" si="5"/>
        <v>0</v>
      </c>
      <c r="AJ10" s="7"/>
      <c r="AK10" s="7">
        <f t="shared" si="6"/>
        <v>0</v>
      </c>
      <c r="AL10" s="7">
        <f t="shared" si="7"/>
        <v>0</v>
      </c>
      <c r="AM10" s="7">
        <f t="shared" si="8"/>
        <v>0</v>
      </c>
      <c r="AN10" s="7"/>
      <c r="AO10" s="7">
        <f t="shared" si="9"/>
        <v>0</v>
      </c>
      <c r="AP10" s="7">
        <f t="shared" si="10"/>
        <v>0</v>
      </c>
      <c r="AQ10" s="7">
        <f t="shared" si="11"/>
        <v>0</v>
      </c>
      <c r="AR10" s="7"/>
      <c r="AS10" s="7"/>
      <c r="AT10" s="7"/>
      <c r="AU10" s="7"/>
      <c r="AV10" s="7"/>
      <c r="AW10" s="7"/>
      <c r="AX10" s="7"/>
      <c r="AY10" s="7"/>
    </row>
    <row r="11" spans="1:51" ht="30" customHeight="1">
      <c r="A11" s="28" t="s">
        <v>19</v>
      </c>
      <c r="B11" s="189"/>
      <c r="C11" s="190"/>
      <c r="D11" s="191"/>
      <c r="E11" s="192"/>
      <c r="F11" s="192"/>
      <c r="G11" s="192"/>
      <c r="H11" s="192"/>
      <c r="I11" s="193"/>
      <c r="J11" s="194"/>
      <c r="K11" s="190"/>
      <c r="L11" s="191"/>
      <c r="M11" s="192"/>
      <c r="N11" s="192"/>
      <c r="O11" s="192"/>
      <c r="P11" s="192"/>
      <c r="Q11" s="193"/>
      <c r="R11" s="29"/>
      <c r="S11" s="30"/>
      <c r="T11" s="31"/>
      <c r="U11" s="29"/>
      <c r="V11" s="30"/>
      <c r="W11" s="31"/>
      <c r="X11" s="29"/>
      <c r="Y11" s="30"/>
      <c r="Z11" s="31"/>
      <c r="AA11" s="32">
        <f t="shared" si="0"/>
        <v>0</v>
      </c>
      <c r="AB11" s="33" t="s">
        <v>17</v>
      </c>
      <c r="AC11" s="34">
        <f t="shared" si="1"/>
        <v>0</v>
      </c>
      <c r="AD11" s="32">
        <f t="shared" si="2"/>
        <v>0</v>
      </c>
      <c r="AE11" s="33" t="s">
        <v>17</v>
      </c>
      <c r="AF11" s="34">
        <f t="shared" si="3"/>
        <v>0</v>
      </c>
      <c r="AG11" s="32">
        <f t="shared" si="4"/>
        <v>0</v>
      </c>
      <c r="AH11" s="33" t="s">
        <v>17</v>
      </c>
      <c r="AI11" s="35">
        <f t="shared" si="5"/>
        <v>0</v>
      </c>
      <c r="AJ11" s="7"/>
      <c r="AK11" s="7">
        <f t="shared" si="6"/>
        <v>0</v>
      </c>
      <c r="AL11" s="7">
        <f t="shared" si="7"/>
        <v>0</v>
      </c>
      <c r="AM11" s="7">
        <f t="shared" si="8"/>
        <v>0</v>
      </c>
      <c r="AN11" s="7"/>
      <c r="AO11" s="7">
        <f t="shared" si="9"/>
        <v>0</v>
      </c>
      <c r="AP11" s="7">
        <f t="shared" si="10"/>
        <v>0</v>
      </c>
      <c r="AQ11" s="7">
        <f t="shared" si="11"/>
        <v>0</v>
      </c>
      <c r="AR11" s="7"/>
      <c r="AS11" s="7"/>
      <c r="AT11" s="7"/>
      <c r="AU11" s="7"/>
      <c r="AV11" s="7"/>
      <c r="AW11" s="7"/>
      <c r="AX11" s="7"/>
      <c r="AY11" s="7"/>
    </row>
    <row r="12" spans="1:51" ht="30" customHeight="1">
      <c r="A12" s="28" t="s">
        <v>37</v>
      </c>
      <c r="B12" s="189"/>
      <c r="C12" s="190"/>
      <c r="D12" s="191"/>
      <c r="E12" s="192"/>
      <c r="F12" s="192"/>
      <c r="G12" s="192"/>
      <c r="H12" s="192"/>
      <c r="I12" s="193"/>
      <c r="J12" s="194"/>
      <c r="K12" s="190"/>
      <c r="L12" s="195"/>
      <c r="M12" s="196"/>
      <c r="N12" s="196"/>
      <c r="O12" s="196"/>
      <c r="P12" s="196"/>
      <c r="Q12" s="197"/>
      <c r="R12" s="29"/>
      <c r="S12" s="30"/>
      <c r="T12" s="31"/>
      <c r="U12" s="29"/>
      <c r="V12" s="30"/>
      <c r="W12" s="31"/>
      <c r="X12" s="29"/>
      <c r="Y12" s="30"/>
      <c r="Z12" s="31"/>
      <c r="AA12" s="32">
        <f t="shared" si="0"/>
        <v>0</v>
      </c>
      <c r="AB12" s="33" t="s">
        <v>17</v>
      </c>
      <c r="AC12" s="34">
        <f t="shared" si="1"/>
        <v>0</v>
      </c>
      <c r="AD12" s="32">
        <f t="shared" si="2"/>
        <v>0</v>
      </c>
      <c r="AE12" s="33" t="s">
        <v>17</v>
      </c>
      <c r="AF12" s="34">
        <f t="shared" si="3"/>
        <v>0</v>
      </c>
      <c r="AG12" s="32">
        <f t="shared" si="4"/>
        <v>0</v>
      </c>
      <c r="AH12" s="33" t="s">
        <v>17</v>
      </c>
      <c r="AI12" s="35">
        <f t="shared" si="5"/>
        <v>0</v>
      </c>
      <c r="AJ12" s="7"/>
      <c r="AK12" s="7">
        <f t="shared" si="6"/>
        <v>0</v>
      </c>
      <c r="AL12" s="7">
        <f t="shared" si="7"/>
        <v>0</v>
      </c>
      <c r="AM12" s="7">
        <f t="shared" si="8"/>
        <v>0</v>
      </c>
      <c r="AN12" s="7"/>
      <c r="AO12" s="7">
        <f t="shared" si="9"/>
        <v>0</v>
      </c>
      <c r="AP12" s="7">
        <f t="shared" si="10"/>
        <v>0</v>
      </c>
      <c r="AQ12" s="7">
        <f t="shared" si="11"/>
        <v>0</v>
      </c>
      <c r="AR12" s="7"/>
      <c r="AS12" s="7"/>
      <c r="AT12" s="7"/>
      <c r="AU12" s="7"/>
      <c r="AV12" s="7"/>
      <c r="AW12" s="7"/>
      <c r="AX12" s="7"/>
      <c r="AY12" s="7"/>
    </row>
    <row r="13" spans="1:51" ht="30" customHeight="1">
      <c r="A13" s="28"/>
      <c r="B13" s="189"/>
      <c r="C13" s="190"/>
      <c r="D13" s="191"/>
      <c r="E13" s="192"/>
      <c r="F13" s="192"/>
      <c r="G13" s="192"/>
      <c r="H13" s="192"/>
      <c r="I13" s="193"/>
      <c r="J13" s="194"/>
      <c r="K13" s="190"/>
      <c r="L13" s="191"/>
      <c r="M13" s="192"/>
      <c r="N13" s="192"/>
      <c r="O13" s="192"/>
      <c r="P13" s="192"/>
      <c r="Q13" s="193"/>
      <c r="R13" s="29"/>
      <c r="S13" s="30"/>
      <c r="T13" s="31"/>
      <c r="U13" s="29"/>
      <c r="V13" s="30"/>
      <c r="W13" s="31"/>
      <c r="X13" s="29"/>
      <c r="Y13" s="30"/>
      <c r="Z13" s="31"/>
      <c r="AA13" s="32">
        <f t="shared" si="0"/>
        <v>0</v>
      </c>
      <c r="AB13" s="33" t="s">
        <v>17</v>
      </c>
      <c r="AC13" s="34">
        <f t="shared" si="1"/>
        <v>0</v>
      </c>
      <c r="AD13" s="32">
        <f t="shared" si="2"/>
        <v>0</v>
      </c>
      <c r="AE13" s="33" t="s">
        <v>17</v>
      </c>
      <c r="AF13" s="34">
        <f t="shared" si="3"/>
        <v>0</v>
      </c>
      <c r="AG13" s="32">
        <f t="shared" si="4"/>
        <v>0</v>
      </c>
      <c r="AH13" s="33" t="s">
        <v>17</v>
      </c>
      <c r="AI13" s="35">
        <f t="shared" si="5"/>
        <v>0</v>
      </c>
      <c r="AJ13" s="7"/>
      <c r="AK13" s="7">
        <f t="shared" si="6"/>
        <v>0</v>
      </c>
      <c r="AL13" s="7">
        <f t="shared" si="7"/>
        <v>0</v>
      </c>
      <c r="AM13" s="7">
        <f t="shared" si="8"/>
        <v>0</v>
      </c>
      <c r="AN13" s="7"/>
      <c r="AO13" s="7">
        <f t="shared" si="9"/>
        <v>0</v>
      </c>
      <c r="AP13" s="7">
        <f t="shared" si="10"/>
        <v>0</v>
      </c>
      <c r="AQ13" s="7">
        <f t="shared" si="11"/>
        <v>0</v>
      </c>
      <c r="AR13" s="7"/>
      <c r="AS13" s="7"/>
      <c r="AT13" s="7"/>
      <c r="AU13" s="7"/>
      <c r="AV13" s="7"/>
      <c r="AW13" s="7"/>
      <c r="AX13" s="7"/>
      <c r="AY13" s="7"/>
    </row>
    <row r="14" spans="1:51" ht="30" customHeight="1">
      <c r="A14" s="28"/>
      <c r="B14" s="189"/>
      <c r="C14" s="190"/>
      <c r="D14" s="191"/>
      <c r="E14" s="192"/>
      <c r="F14" s="192"/>
      <c r="G14" s="192"/>
      <c r="H14" s="192"/>
      <c r="I14" s="193"/>
      <c r="J14" s="194"/>
      <c r="K14" s="190"/>
      <c r="L14" s="191"/>
      <c r="M14" s="192"/>
      <c r="N14" s="192"/>
      <c r="O14" s="192"/>
      <c r="P14" s="192"/>
      <c r="Q14" s="193"/>
      <c r="R14" s="29"/>
      <c r="S14" s="30"/>
      <c r="T14" s="31"/>
      <c r="U14" s="29"/>
      <c r="V14" s="30"/>
      <c r="W14" s="31"/>
      <c r="X14" s="29"/>
      <c r="Y14" s="30"/>
      <c r="Z14" s="31"/>
      <c r="AA14" s="32">
        <f t="shared" si="0"/>
        <v>0</v>
      </c>
      <c r="AB14" s="33" t="s">
        <v>17</v>
      </c>
      <c r="AC14" s="34">
        <f t="shared" si="1"/>
        <v>0</v>
      </c>
      <c r="AD14" s="32">
        <f t="shared" si="2"/>
        <v>0</v>
      </c>
      <c r="AE14" s="33" t="s">
        <v>17</v>
      </c>
      <c r="AF14" s="34">
        <f t="shared" si="3"/>
        <v>0</v>
      </c>
      <c r="AG14" s="32">
        <f t="shared" si="4"/>
        <v>0</v>
      </c>
      <c r="AH14" s="33" t="s">
        <v>17</v>
      </c>
      <c r="AI14" s="35">
        <f t="shared" si="5"/>
        <v>0</v>
      </c>
      <c r="AJ14" s="7"/>
      <c r="AK14" s="7">
        <f t="shared" si="6"/>
        <v>0</v>
      </c>
      <c r="AL14" s="7">
        <f t="shared" si="7"/>
        <v>0</v>
      </c>
      <c r="AM14" s="7">
        <f t="shared" si="8"/>
        <v>0</v>
      </c>
      <c r="AN14" s="7"/>
      <c r="AO14" s="7">
        <f t="shared" si="9"/>
        <v>0</v>
      </c>
      <c r="AP14" s="7">
        <f t="shared" si="10"/>
        <v>0</v>
      </c>
      <c r="AQ14" s="7">
        <f t="shared" si="11"/>
        <v>0</v>
      </c>
      <c r="AR14" s="7"/>
      <c r="AS14" s="7"/>
      <c r="AT14" s="7"/>
      <c r="AU14" s="7"/>
      <c r="AV14" s="7"/>
      <c r="AW14" s="7"/>
      <c r="AX14" s="7"/>
      <c r="AY14" s="7"/>
    </row>
    <row r="15" spans="1:51" ht="30" customHeight="1" thickBot="1">
      <c r="A15" s="36"/>
      <c r="B15" s="183"/>
      <c r="C15" s="184"/>
      <c r="D15" s="185"/>
      <c r="E15" s="186"/>
      <c r="F15" s="186"/>
      <c r="G15" s="186"/>
      <c r="H15" s="186"/>
      <c r="I15" s="187"/>
      <c r="J15" s="188"/>
      <c r="K15" s="184"/>
      <c r="L15" s="185"/>
      <c r="M15" s="186"/>
      <c r="N15" s="186"/>
      <c r="O15" s="186"/>
      <c r="P15" s="186"/>
      <c r="Q15" s="187"/>
      <c r="R15" s="37"/>
      <c r="S15" s="38"/>
      <c r="T15" s="39"/>
      <c r="U15" s="37"/>
      <c r="V15" s="38"/>
      <c r="W15" s="39"/>
      <c r="X15" s="37"/>
      <c r="Y15" s="38"/>
      <c r="Z15" s="39"/>
      <c r="AA15" s="32">
        <f t="shared" si="0"/>
        <v>0</v>
      </c>
      <c r="AB15" s="33" t="s">
        <v>17</v>
      </c>
      <c r="AC15" s="34">
        <f t="shared" si="1"/>
        <v>0</v>
      </c>
      <c r="AD15" s="32">
        <f t="shared" si="2"/>
        <v>0</v>
      </c>
      <c r="AE15" s="33" t="s">
        <v>17</v>
      </c>
      <c r="AF15" s="34">
        <f t="shared" si="3"/>
        <v>0</v>
      </c>
      <c r="AG15" s="32">
        <f t="shared" si="4"/>
        <v>0</v>
      </c>
      <c r="AH15" s="33" t="s">
        <v>17</v>
      </c>
      <c r="AI15" s="35">
        <f t="shared" si="5"/>
        <v>0</v>
      </c>
      <c r="AJ15" s="7"/>
      <c r="AK15" s="7">
        <f t="shared" si="6"/>
        <v>0</v>
      </c>
      <c r="AL15" s="7">
        <f t="shared" si="7"/>
        <v>0</v>
      </c>
      <c r="AM15" s="7">
        <f t="shared" si="8"/>
        <v>0</v>
      </c>
      <c r="AN15" s="7"/>
      <c r="AO15" s="7">
        <f t="shared" si="9"/>
        <v>0</v>
      </c>
      <c r="AP15" s="7">
        <f t="shared" si="10"/>
        <v>0</v>
      </c>
      <c r="AQ15" s="7">
        <f t="shared" si="11"/>
        <v>0</v>
      </c>
      <c r="AR15" s="7"/>
      <c r="AS15" s="7"/>
      <c r="AT15" s="7"/>
      <c r="AU15" s="7"/>
      <c r="AV15" s="7"/>
      <c r="AW15" s="7"/>
      <c r="AX15" s="7"/>
      <c r="AY15" s="7"/>
    </row>
    <row r="16" spans="1:51" ht="35.1" customHeight="1" thickTop="1" thickBot="1">
      <c r="A16" s="40" t="s">
        <v>20</v>
      </c>
      <c r="B16" s="6"/>
      <c r="C16" s="41"/>
      <c r="D16" s="42" t="b">
        <f>(IF(AG16&gt;AI16,D3,IF(AI16&gt;AG16,Q3,IF(AD16&gt;AF16,D3,IF(AF16&gt;AD16,Q3,IF(AA16&gt;AC16,D3,IF(AC16&gt;AA16,Q3)))))))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  <c r="X16" s="43" t="s">
        <v>21</v>
      </c>
      <c r="Y16" s="43"/>
      <c r="Z16" s="43"/>
      <c r="AA16" s="44">
        <f>SUM(AA8:AA15)</f>
        <v>0</v>
      </c>
      <c r="AB16" s="45" t="s">
        <v>17</v>
      </c>
      <c r="AC16" s="46">
        <f>SUM(AC8:AC15)</f>
        <v>0</v>
      </c>
      <c r="AD16" s="47">
        <f>SUM(AD8:AD15)</f>
        <v>0</v>
      </c>
      <c r="AE16" s="45" t="s">
        <v>17</v>
      </c>
      <c r="AF16" s="46">
        <f>SUM(AF8:AF15)</f>
        <v>0</v>
      </c>
      <c r="AG16" s="47">
        <f>SUM(AG8:AG15)</f>
        <v>0</v>
      </c>
      <c r="AH16" s="45" t="s">
        <v>17</v>
      </c>
      <c r="AI16" s="48">
        <f>SUM(AI8:AI15)</f>
        <v>0</v>
      </c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1:51" ht="24.95" customHeight="1" thickTop="1">
      <c r="A17" s="14" t="s">
        <v>22</v>
      </c>
      <c r="B17" s="49">
        <f>IF($D$16=$D$3,AG16,AI16)</f>
        <v>0</v>
      </c>
      <c r="C17" s="49" t="s">
        <v>17</v>
      </c>
      <c r="D17" s="49">
        <f>IF($D$16=$Q$3,AG16,AI16)</f>
        <v>0</v>
      </c>
      <c r="E17" s="50" t="s">
        <v>23</v>
      </c>
      <c r="F17" s="50"/>
      <c r="G17" s="49">
        <f>IF($D$16=$D$3,AD16,AF16)</f>
        <v>0</v>
      </c>
      <c r="H17" s="49" t="s">
        <v>17</v>
      </c>
      <c r="I17" s="49">
        <f>IF($D$16=$Q$3,AD16,AF16)</f>
        <v>0</v>
      </c>
      <c r="J17" s="50" t="s">
        <v>24</v>
      </c>
      <c r="K17" s="50"/>
      <c r="L17" s="50"/>
      <c r="M17" s="49">
        <f>IF($D$16=$D$3,AA16,AC16)</f>
        <v>0</v>
      </c>
      <c r="N17" s="49" t="s">
        <v>17</v>
      </c>
      <c r="O17" s="49">
        <f>IF($D$16=$Q$3,AA16,AC16)</f>
        <v>0</v>
      </c>
      <c r="P17" s="50" t="s">
        <v>25</v>
      </c>
      <c r="Q17" s="50"/>
      <c r="R17" s="51"/>
      <c r="S17" s="51"/>
      <c r="T17" s="52" t="s">
        <v>26</v>
      </c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51" ht="24.95" customHeight="1">
      <c r="A18" s="12" t="s">
        <v>27</v>
      </c>
      <c r="B18" s="6"/>
      <c r="C18" s="6"/>
      <c r="D18" s="181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5"/>
      <c r="S18" s="5"/>
      <c r="T18" s="54" t="s">
        <v>32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1:51" ht="24.95" customHeight="1">
      <c r="A19" s="181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5"/>
      <c r="S19" s="5"/>
      <c r="T19" s="5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24.95" customHeight="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79" t="str">
        <f>(T4)</f>
        <v>Joachim Bergner/Ertl Karin</v>
      </c>
      <c r="S20" s="180"/>
      <c r="T20" s="180"/>
      <c r="U20" s="180"/>
      <c r="V20" s="180"/>
      <c r="W20" s="180"/>
      <c r="X20" s="180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1:5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 t="s">
        <v>28</v>
      </c>
      <c r="S21" s="57"/>
      <c r="T21" s="57"/>
      <c r="U21" s="57"/>
      <c r="V21" s="57"/>
      <c r="W21" s="57"/>
      <c r="X21" s="57" t="s">
        <v>3</v>
      </c>
      <c r="Y21" s="57"/>
      <c r="Z21" s="57"/>
      <c r="AA21" s="57"/>
      <c r="AB21" s="57"/>
      <c r="AC21" s="57"/>
      <c r="AD21" s="57" t="s">
        <v>5</v>
      </c>
      <c r="AE21" s="57"/>
      <c r="AF21" s="57"/>
      <c r="AG21" s="57"/>
      <c r="AH21" s="57"/>
      <c r="AI21" s="5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1:5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7" t="s">
        <v>29</v>
      </c>
      <c r="S22" s="57"/>
      <c r="T22" s="57"/>
      <c r="U22" s="57"/>
      <c r="V22" s="57"/>
      <c r="W22" s="57"/>
      <c r="X22" s="57" t="s">
        <v>30</v>
      </c>
      <c r="Y22" s="57"/>
      <c r="Z22" s="57"/>
      <c r="AA22" s="57"/>
      <c r="AB22" s="57"/>
      <c r="AC22" s="57"/>
      <c r="AD22" s="57" t="s">
        <v>30</v>
      </c>
      <c r="AE22" s="57"/>
      <c r="AF22" s="57"/>
      <c r="AG22" s="57"/>
      <c r="AH22" s="57"/>
      <c r="AI22" s="5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1:5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5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1:5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1:5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5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1" spans="1:51">
      <c r="AG31" s="58"/>
    </row>
    <row r="36" ht="12.75" customHeight="1"/>
  </sheetData>
  <mergeCells count="48">
    <mergeCell ref="C4:G4"/>
    <mergeCell ref="J4:N4"/>
    <mergeCell ref="Z1:AD1"/>
    <mergeCell ref="AE1:AI1"/>
    <mergeCell ref="J2:AA2"/>
    <mergeCell ref="D3:M3"/>
    <mergeCell ref="Q3:AA3"/>
    <mergeCell ref="T4:AA4"/>
    <mergeCell ref="B7:C7"/>
    <mergeCell ref="D7:I7"/>
    <mergeCell ref="J7:K7"/>
    <mergeCell ref="L7:Q7"/>
    <mergeCell ref="B8:C8"/>
    <mergeCell ref="D8:I8"/>
    <mergeCell ref="J8:K8"/>
    <mergeCell ref="L8:Q8"/>
    <mergeCell ref="B9:C9"/>
    <mergeCell ref="D9:I9"/>
    <mergeCell ref="J9:K9"/>
    <mergeCell ref="L9:Q9"/>
    <mergeCell ref="B10:C10"/>
    <mergeCell ref="D10:I10"/>
    <mergeCell ref="J10:K10"/>
    <mergeCell ref="L10:Q10"/>
    <mergeCell ref="B11:C11"/>
    <mergeCell ref="D11:I11"/>
    <mergeCell ref="J11:K11"/>
    <mergeCell ref="L11:Q11"/>
    <mergeCell ref="B12:C12"/>
    <mergeCell ref="D12:I12"/>
    <mergeCell ref="J12:K12"/>
    <mergeCell ref="L12:Q12"/>
    <mergeCell ref="B13:C13"/>
    <mergeCell ref="D13:I13"/>
    <mergeCell ref="J13:K13"/>
    <mergeCell ref="L13:Q13"/>
    <mergeCell ref="B14:C14"/>
    <mergeCell ref="D14:I14"/>
    <mergeCell ref="J14:K14"/>
    <mergeCell ref="L14:Q14"/>
    <mergeCell ref="R20:X20"/>
    <mergeCell ref="A20:Q20"/>
    <mergeCell ref="B15:C15"/>
    <mergeCell ref="D15:I15"/>
    <mergeCell ref="J15:K15"/>
    <mergeCell ref="L15:Q15"/>
    <mergeCell ref="D18:Q18"/>
    <mergeCell ref="A19:Q19"/>
  </mergeCells>
  <printOptions horizontalCentered="1" verticalCentered="1"/>
  <pageMargins left="0.19685039370078741" right="0.19685039370078741" top="0.23622047244094491" bottom="0.19685039370078741" header="0.27559055118110237" footer="0.19685039370078741"/>
  <pageSetup paperSize="9" scale="86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Gesamttabelle</vt:lpstr>
      <vt:lpstr>A - E </vt:lpstr>
      <vt:lpstr>B - D</vt:lpstr>
      <vt:lpstr>A - D </vt:lpstr>
      <vt:lpstr>C - E</vt:lpstr>
      <vt:lpstr>D - E </vt:lpstr>
      <vt:lpstr>B - C </vt:lpstr>
      <vt:lpstr>A - C </vt:lpstr>
      <vt:lpstr>B - E </vt:lpstr>
      <vt:lpstr>A - B </vt:lpstr>
      <vt:lpstr>C - D </vt:lpstr>
      <vt:lpstr>Tabelle1</vt:lpstr>
      <vt:lpstr>'A - B '!Druckbereich</vt:lpstr>
      <vt:lpstr>'A - C '!Druckbereich</vt:lpstr>
      <vt:lpstr>'A - D '!Druckbereich</vt:lpstr>
      <vt:lpstr>'A - E '!Druckbereich</vt:lpstr>
      <vt:lpstr>'B - C '!Druckbereich</vt:lpstr>
      <vt:lpstr>'B - D'!Druckbereich</vt:lpstr>
      <vt:lpstr>'B - E '!Druckbereich</vt:lpstr>
      <vt:lpstr>'C - D '!Druckbereich</vt:lpstr>
      <vt:lpstr>'C - E'!Druckbereich</vt:lpstr>
      <vt:lpstr>'D - E '!Druckbereich</vt:lpstr>
      <vt:lpstr>Gesamttabelle!Druckbereich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Breitwieser Walter</dc:creator>
  <cp:lastModifiedBy>Karin</cp:lastModifiedBy>
  <cp:lastPrinted>1980-01-18T07:50:24Z</cp:lastPrinted>
  <dcterms:created xsi:type="dcterms:W3CDTF">1999-11-03T09:16:30Z</dcterms:created>
  <dcterms:modified xsi:type="dcterms:W3CDTF">2017-05-21T13:44:14Z</dcterms:modified>
</cp:coreProperties>
</file>